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omments6.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4100" tabRatio="732" firstSheet="1" activeTab="4"/>
  </bookViews>
  <sheets>
    <sheet name="Values" sheetId="14" r:id="rId1"/>
    <sheet name="Preliminary Risk" sheetId="10" r:id="rId2"/>
    <sheet name="Post-Plan Risk" sheetId="16" r:id="rId3"/>
    <sheet name="Post-Plan Technical Difficulty" sheetId="17" r:id="rId4"/>
    <sheet name="Summary and Final Complexity" sheetId="23" r:id="rId5"/>
    <sheet name="Numerical" sheetId="8" state="hidden" r:id="rId6"/>
    <sheet name="List" sheetId="11" state="hidden" r:id="rId7"/>
  </sheets>
  <externalReferences>
    <externalReference r:id="rId8"/>
  </externalReferences>
  <definedNames>
    <definedName name="Diff">List!$C$1:$C$5</definedName>
    <definedName name="Final">[1]LookupData!$D$1:$D$3</definedName>
    <definedName name="LMH">List!$A$2:$A$4</definedName>
    <definedName name="_xlnm.Print_Area" localSheetId="5">Numerical!$K$4:$Y$37</definedName>
    <definedName name="_xlnm.Print_Area" localSheetId="2">'Post-Plan Risk'!$A$1:$F$23</definedName>
    <definedName name="_xlnm.Print_Area" localSheetId="3">'Post-Plan Technical Difficulty'!$A$1:$D$23</definedName>
    <definedName name="_xlnm.Print_Area" localSheetId="1">'Preliminary Risk'!$A$1:$E$23</definedName>
    <definedName name="_xlnm.Print_Area" localSheetId="4">'Summary and Final Complexity'!$A$1:$L$56</definedName>
    <definedName name="_xlnm.Print_Area" localSheetId="0">Values!$A$1:$L$4</definedName>
    <definedName name="_xlnm.Print_Titles" localSheetId="2">'Post-Plan Risk'!$1:$1</definedName>
    <definedName name="_xlnm.Print_Titles" localSheetId="3">'Post-Plan Technical Difficulty'!$1:$1</definedName>
    <definedName name="_xlnm.Print_Titles" localSheetId="1">'Preliminary Risk'!$1:$1</definedName>
    <definedName name="RxName">Values!$A$1</definedName>
    <definedName name="Score">List!$D$1:$D$5</definedName>
    <definedName name="ValEl">List!$B$1:$B$5</definedName>
    <definedName name="Values">List!$C$1:$C$5</definedName>
  </definedNames>
  <calcPr calcId="162913"/>
</workbook>
</file>

<file path=xl/calcChain.xml><?xml version="1.0" encoding="utf-8"?>
<calcChain xmlns="http://schemas.openxmlformats.org/spreadsheetml/2006/main">
  <c r="F25" i="23" l="1"/>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F18" i="23"/>
  <c r="E18" i="23"/>
  <c r="D18" i="23"/>
  <c r="C18" i="23"/>
  <c r="F17" i="23"/>
  <c r="E17" i="23"/>
  <c r="D17" i="23"/>
  <c r="C17" i="23"/>
  <c r="F16" i="23"/>
  <c r="E16" i="23"/>
  <c r="D16" i="23"/>
  <c r="C16" i="23"/>
  <c r="F15" i="23"/>
  <c r="E15" i="23"/>
  <c r="D15" i="23"/>
  <c r="C15" i="23"/>
  <c r="D12" i="23"/>
  <c r="C12" i="23"/>
  <c r="D11" i="23"/>
  <c r="C11" i="23"/>
  <c r="D10" i="23"/>
  <c r="C10" i="23"/>
  <c r="A9" i="23"/>
  <c r="H15" i="8" l="1"/>
  <c r="H16" i="8"/>
  <c r="H17" i="8"/>
  <c r="H18" i="8"/>
  <c r="H14" i="8"/>
  <c r="D23" i="8"/>
  <c r="H8" i="8" l="1"/>
  <c r="H9" i="8"/>
  <c r="H10" i="8"/>
  <c r="H11" i="8"/>
  <c r="H12" i="8"/>
  <c r="H7" i="8"/>
  <c r="B2" i="16" l="1"/>
  <c r="B4" i="17" l="1"/>
  <c r="B6" i="17"/>
  <c r="B8" i="17"/>
  <c r="B10" i="17"/>
  <c r="B12" i="17"/>
  <c r="B14" i="17"/>
  <c r="B16" i="17"/>
  <c r="B18" i="17"/>
  <c r="B20" i="17"/>
  <c r="B22" i="17"/>
  <c r="B2" i="17"/>
  <c r="B6" i="16"/>
  <c r="B8" i="16"/>
  <c r="B10" i="16"/>
  <c r="B12" i="16"/>
  <c r="B14" i="16"/>
  <c r="B16" i="16"/>
  <c r="B18" i="16"/>
  <c r="B20" i="16"/>
  <c r="B22" i="16"/>
  <c r="B4" i="16"/>
  <c r="F18" i="8" l="1"/>
  <c r="F17" i="8"/>
  <c r="F16" i="8"/>
  <c r="F15" i="8"/>
  <c r="F14" i="8"/>
  <c r="F12" i="8"/>
  <c r="F11" i="8"/>
  <c r="F10" i="8"/>
  <c r="F9" i="8"/>
  <c r="F8" i="8"/>
  <c r="F7" i="8"/>
  <c r="G7" i="8" s="1"/>
  <c r="E18" i="8"/>
  <c r="E17" i="8"/>
  <c r="E16" i="8"/>
  <c r="E15" i="8"/>
  <c r="E14" i="8"/>
  <c r="E12" i="8"/>
  <c r="E11" i="8"/>
  <c r="E10" i="8"/>
  <c r="E9" i="8"/>
  <c r="E8" i="8"/>
  <c r="E7" i="8"/>
  <c r="D22" i="17"/>
  <c r="D20" i="17"/>
  <c r="D18" i="17"/>
  <c r="D16" i="17"/>
  <c r="D14" i="17"/>
  <c r="D12" i="17"/>
  <c r="D10" i="17"/>
  <c r="D8" i="17"/>
  <c r="D6" i="17"/>
  <c r="D4" i="17"/>
  <c r="D2" i="17"/>
  <c r="D22" i="16"/>
  <c r="D20" i="16"/>
  <c r="D18" i="16"/>
  <c r="D16" i="16"/>
  <c r="D14" i="16"/>
  <c r="D12" i="16"/>
  <c r="D10" i="16"/>
  <c r="D8" i="16"/>
  <c r="D6" i="16"/>
  <c r="D4" i="16"/>
  <c r="D2" i="16"/>
  <c r="C2" i="10" l="1"/>
  <c r="C22" i="10" l="1"/>
  <c r="C20" i="10"/>
  <c r="C18" i="10"/>
  <c r="C16" i="10"/>
  <c r="C14" i="10"/>
  <c r="C4" i="10"/>
  <c r="C6" i="10"/>
  <c r="C8" i="10"/>
  <c r="C10" i="10"/>
  <c r="C12" i="10"/>
  <c r="D12" i="8"/>
  <c r="D11" i="8"/>
  <c r="D10" i="8"/>
  <c r="D9" i="8"/>
  <c r="D8" i="8"/>
  <c r="D7" i="8"/>
  <c r="D18" i="8"/>
  <c r="D17" i="8"/>
  <c r="D16" i="8"/>
  <c r="D15" i="8"/>
  <c r="D14" i="8"/>
  <c r="D2" i="8"/>
  <c r="D3" i="8"/>
  <c r="D4" i="8"/>
  <c r="G15" i="8" l="1"/>
  <c r="G8" i="8"/>
  <c r="G11" i="8"/>
  <c r="G17" i="8"/>
  <c r="G12" i="8"/>
  <c r="D22" i="8"/>
  <c r="G18" i="8"/>
  <c r="G16" i="8"/>
  <c r="F22" i="8"/>
  <c r="G14" i="8"/>
  <c r="G9" i="8"/>
  <c r="D21" i="8"/>
  <c r="E21" i="8"/>
  <c r="E22" i="8"/>
  <c r="F21" i="8"/>
  <c r="D5" i="8"/>
  <c r="G10" i="8"/>
  <c r="F23" i="8" l="1"/>
  <c r="H22" i="8"/>
  <c r="H21" i="8"/>
  <c r="G22" i="8"/>
  <c r="E23" i="8"/>
  <c r="G21" i="8"/>
  <c r="H23" i="8" l="1"/>
  <c r="G23" i="8"/>
  <c r="I28" i="8" s="1"/>
</calcChain>
</file>

<file path=xl/comments1.xml><?xml version="1.0" encoding="utf-8"?>
<comments xmlns="http://schemas.openxmlformats.org/spreadsheetml/2006/main">
  <authors>
    <author>Kirsch, Andrew G.</author>
  </authors>
  <commentList>
    <comment ref="B2" authorId="0">
      <text>
        <r>
          <rPr>
            <b/>
            <sz val="9"/>
            <color indexed="81"/>
            <rFont val="Tahoma"/>
            <family val="2"/>
          </rPr>
          <t xml:space="preserve">VALUES INSIDE THE PRESCRIBED FIRE PROJECT AREA (ON-SITE VALUES) 
</t>
        </r>
        <r>
          <rPr>
            <sz val="9"/>
            <color indexed="81"/>
            <rFont val="Tahoma"/>
            <family val="2"/>
          </rPr>
          <t xml:space="preserve">Valued resources (human, natural, cultural) located within the project area directly affected by implementation of the prescribed fire.
</t>
        </r>
      </text>
    </comment>
    <comment ref="B3" authorId="0">
      <text>
        <r>
          <rPr>
            <b/>
            <sz val="9"/>
            <color indexed="81"/>
            <rFont val="Tahoma"/>
            <family val="2"/>
          </rPr>
          <t xml:space="preserve">VALUES OUTSIDE PRESCRIBED FIRE PROJECT AREA (OFF SITE VALUES) </t>
        </r>
        <r>
          <rPr>
            <sz val="9"/>
            <color indexed="81"/>
            <rFont val="Tahoma"/>
            <family val="2"/>
          </rPr>
          <t xml:space="preserve">
Valued resources (human, natural, cultural) located outside the project area that may be affected by implementation of the prescribed fire.</t>
        </r>
      </text>
    </comment>
    <comment ref="B4" authorId="0">
      <text>
        <r>
          <rPr>
            <b/>
            <sz val="9"/>
            <color indexed="81"/>
            <rFont val="Tahoma"/>
            <family val="2"/>
          </rPr>
          <t xml:space="preserve">PUBLIC AND POLITICAL INTEREST
</t>
        </r>
        <r>
          <rPr>
            <sz val="9"/>
            <color indexed="81"/>
            <rFont val="Tahoma"/>
            <family val="2"/>
          </rPr>
          <t>The degree of public and political interest in the implementation and outcome of the prescribed fire.</t>
        </r>
      </text>
    </comment>
  </commentList>
</comments>
</file>

<file path=xl/comments2.xml><?xml version="1.0" encoding="utf-8"?>
<comments xmlns="http://schemas.openxmlformats.org/spreadsheetml/2006/main">
  <authors>
    <author>Kirsch, Andrew G.</author>
  </authors>
  <commentList>
    <comment ref="A2" authorId="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A4" authorId="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A6" authorId="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A8" authorId="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A10" authorId="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A14" authorId="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A16" authorId="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A18" authorId="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A20" authorId="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A22" authorId="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List>
</comments>
</file>

<file path=xl/comments3.xml><?xml version="1.0" encoding="utf-8"?>
<comments xmlns="http://schemas.openxmlformats.org/spreadsheetml/2006/main">
  <authors>
    <author>Kirsch, Andrew G.</author>
  </authors>
  <commentList>
    <comment ref="A2" authorId="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A4" authorId="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A6" authorId="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A8" authorId="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A10" authorId="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A14" authorId="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A16" authorId="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A18" authorId="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A20" authorId="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A22" authorId="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List>
</comments>
</file>

<file path=xl/comments4.xml><?xml version="1.0" encoding="utf-8"?>
<comments xmlns="http://schemas.openxmlformats.org/spreadsheetml/2006/main">
  <authors>
    <author>Kirsch, Andrew G.</author>
  </authors>
  <commentList>
    <comment ref="C1" authorId="0">
      <text>
        <r>
          <rPr>
            <b/>
            <sz val="9"/>
            <color indexed="81"/>
            <rFont val="Tahoma"/>
            <family val="2"/>
          </rPr>
          <t xml:space="preserve">Technical Difficulty
</t>
        </r>
        <r>
          <rPr>
            <sz val="9"/>
            <color indexed="81"/>
            <rFont val="Tahoma"/>
            <family val="2"/>
          </rPr>
          <t xml:space="preserve">The degree of skill required by prescribed fire personnel and the relative difficulty of implementing mitigation actions identified in the prescribed fire plan </t>
        </r>
      </text>
    </comment>
    <comment ref="A2" authorId="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C2" authorId="0">
      <text>
        <r>
          <rPr>
            <sz val="9"/>
            <color indexed="81"/>
            <rFont val="Tahoma"/>
            <family val="2"/>
          </rPr>
          <t>The degree of skill required by prescribed fire personnel and the relative difficulty of implementing mitigation actions identified in the prescribed fire plan that are directed at minimizing hazards to personnel and the public from environmental or prescribed fire activities through all phases of the prescribed fire.</t>
        </r>
      </text>
    </comment>
    <comment ref="A4" authorId="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C4" authorId="0">
      <text>
        <r>
          <rPr>
            <sz val="9"/>
            <color indexed="81"/>
            <rFont val="Tahoma"/>
            <family val="2"/>
          </rPr>
          <t>What degree of skill is required by prescribed fire personnel for predicting, producing, &amp; sustaining the desired range of fire intensity, rate of spread and flame lengths to meet the prescribed fire objectives? What is the difficulty of maintaining containment of the prescribed fire under required fire behaviors to meet objectives?  Are there specific skills or equipment needed for special or unusual ignition devises to produce or sustain desired fire behavior(s) i.e terra / heli torch, PSD?</t>
        </r>
      </text>
    </comment>
    <comment ref="A6" authorId="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C6" authorId="0">
      <text>
        <r>
          <rPr>
            <sz val="9"/>
            <color indexed="81"/>
            <rFont val="Tahoma"/>
            <family val="2"/>
          </rPr>
          <t xml:space="preserve">The conditions that influence the potential for a prescribed fire to leave the ignition unit or project area and resist containment efforts. </t>
        </r>
      </text>
    </comment>
    <comment ref="A8" authorId="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C8" authorId="0">
      <text>
        <r>
          <rPr>
            <sz val="9"/>
            <color indexed="81"/>
            <rFont val="Tahoma"/>
            <family val="2"/>
          </rPr>
          <t>The skill level(s) of the prescribed fire team to adequately manage the number and type of ignition devices, patterns, sequencing and/or timing required to safely ignite the prescribed fire and meet project objectives.</t>
        </r>
      </text>
    </comment>
    <comment ref="A10" authorId="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C10" authorId="0">
      <text>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C12" authorId="0">
      <text>
        <r>
          <rPr>
            <sz val="9"/>
            <color indexed="81"/>
            <rFont val="Tahoma"/>
            <family val="2"/>
          </rPr>
          <t>The degree of skill required by prescribed fire personnel and the relative difficulty of implementing the prescribed fire plan actions directed at minimizing the amount of smoke entering populated areas or impacting sensitive sites, avoiding significant deterioration of air quality and violations of National Ambient Air Quality Standards, and mitigating human-caused visibility impacts in Class I areas.</t>
        </r>
      </text>
    </comment>
    <comment ref="A14" authorId="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C14" authorId="0">
      <text>
        <r>
          <rPr>
            <sz val="9"/>
            <color indexed="81"/>
            <rFont val="Tahoma"/>
            <family val="2"/>
          </rPr>
          <t>The degree of skill required and the relative difficulty of implementing actions directed at managing and coordinating the number and sequence of activities required to safely implement the prescribed fire and meet objectives through all phases of the project. This includes logistics, pre and post burn considerations, communication, test fire, ignition and holding operations, contingency actions (if implemented), mop-up and patrol, monitoring, and ensuring firefighter and public safety.</t>
        </r>
      </text>
    </comment>
    <comment ref="A16" authorId="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C16" authorId="0">
      <text>
        <r>
          <rPr>
            <sz val="9"/>
            <color indexed="81"/>
            <rFont val="Tahoma"/>
            <family val="2"/>
          </rPr>
          <t xml:space="preserve">What are organizational capabilities needed to safely achieve objectives specified in the prescribed fire plan. This includes all phases of the prescribed fire until declared out. </t>
        </r>
      </text>
    </comment>
    <comment ref="A18" authorId="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C18" authorId="0">
      <text>
        <r>
          <rPr>
            <sz val="9"/>
            <color indexed="81"/>
            <rFont val="Tahoma"/>
            <family val="2"/>
          </rPr>
          <t>The degree of difficulty to meet specific, measurable, achievable, realistic, time-sensitive (s.m.a.r.t) resource objectives. (How big is the just right window?)</t>
        </r>
      </text>
    </comment>
    <comment ref="A20" authorId="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C20" authorId="0">
      <text>
        <r>
          <rPr>
            <sz val="9"/>
            <color indexed="81"/>
            <rFont val="Tahoma"/>
            <family val="2"/>
          </rPr>
          <t>Assesses the level of skills required to adequately plan for and safely execute the prescribed fire within identified constraints while still achieving desired objectives</t>
        </r>
      </text>
    </comment>
    <comment ref="A22" authorId="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 ref="C22" authorId="0">
      <text>
        <r>
          <rPr>
            <sz val="9"/>
            <color indexed="81"/>
            <rFont val="Tahoma"/>
            <family val="2"/>
          </rPr>
          <t>The difficulty and skill required to obtain all required facilities, services and supplies to support all phases of the prescribed fire (includes access into and out of project area.)</t>
        </r>
      </text>
    </comment>
  </commentList>
</comments>
</file>

<file path=xl/comments5.xml><?xml version="1.0" encoding="utf-8"?>
<comments xmlns="http://schemas.openxmlformats.org/spreadsheetml/2006/main">
  <authors>
    <author>Kirsch, Andrew G.</author>
  </authors>
  <commentList>
    <comment ref="F14" authorId="0">
      <text>
        <r>
          <rPr>
            <sz val="9"/>
            <color indexed="81"/>
            <rFont val="Tahoma"/>
            <family val="2"/>
          </rPr>
          <t>Calculated based on Risk Rating and Technical Difficulty</t>
        </r>
      </text>
    </comment>
  </commentList>
</comments>
</file>

<file path=xl/comments6.xml><?xml version="1.0" encoding="utf-8"?>
<comments xmlns="http://schemas.openxmlformats.org/spreadsheetml/2006/main">
  <authors>
    <author>Kirsch, Andrew G.</author>
  </authors>
  <commentList>
    <comment ref="C7" authorId="0">
      <text>
        <r>
          <rPr>
            <b/>
            <sz val="9"/>
            <color indexed="81"/>
            <rFont val="Tahoma"/>
            <family val="2"/>
          </rPr>
          <t xml:space="preserve">SAFETY
</t>
        </r>
        <r>
          <rPr>
            <sz val="9"/>
            <color indexed="81"/>
            <rFont val="Tahoma"/>
            <family val="2"/>
          </rPr>
          <t xml:space="preserve">Hazards to personnel and public from planned prescribed fire activities through all phases of the prescribed fire.  Safety is also individually considered for all elements (lessons learned bubbles etc…)
</t>
        </r>
      </text>
    </comment>
    <comment ref="C8" authorId="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C9" authorId="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efforts. 
</t>
        </r>
      </text>
    </comment>
    <comment ref="C10" authorId="0">
      <text>
        <r>
          <rPr>
            <b/>
            <sz val="9"/>
            <color indexed="81"/>
            <rFont val="Tahoma"/>
            <family val="2"/>
          </rPr>
          <t xml:space="preserve">IGNITION PROCEDURES/METHODS
</t>
        </r>
        <r>
          <rPr>
            <sz val="9"/>
            <color indexed="81"/>
            <rFont val="Tahoma"/>
            <family val="2"/>
          </rPr>
          <t xml:space="preserve">Number and type of ignition devices, patterns, sequencing and timing required to safely ignite the prescribed fire. 
</t>
        </r>
      </text>
    </comment>
    <comment ref="C11" authorId="0">
      <text>
        <r>
          <rPr>
            <b/>
            <sz val="9"/>
            <color indexed="81"/>
            <rFont val="Tahoma"/>
            <family val="2"/>
          </rPr>
          <t xml:space="preserve">PROJECT DURATION
</t>
        </r>
        <r>
          <rPr>
            <sz val="9"/>
            <color indexed="81"/>
            <rFont val="Tahoma"/>
            <family val="2"/>
          </rPr>
          <t xml:space="preserve">The length of time (hours, days or weeks) that active ignition operations, burn out and/or primary holding operations are expected to occur in order to fully implement the treatment. </t>
        </r>
      </text>
    </comment>
    <comment ref="C12" authorId="0">
      <text>
        <r>
          <rPr>
            <b/>
            <sz val="9"/>
            <color indexed="81"/>
            <rFont val="Tahoma"/>
            <family val="2"/>
          </rPr>
          <t xml:space="preserve">SMOKE MANAGEMENT 
</t>
        </r>
        <r>
          <rPr>
            <sz val="9"/>
            <color indexed="81"/>
            <rFont val="Tahoma"/>
            <family val="2"/>
          </rPr>
          <t xml:space="preserve">The actions implemented by prescribed fire personnel directed at minimizing the amount of smoke entering populated areas or impacting sensitive sites. , avoiding significant deterioration of air quality and violations of National Ambient Air Quality Standards, and mitigating human-caused visibility impacts in Class I areas. (NWCG Glossary).
</t>
        </r>
      </text>
    </comment>
  </commentList>
</comments>
</file>

<file path=xl/comments7.xml><?xml version="1.0" encoding="utf-8"?>
<comments xmlns="http://schemas.openxmlformats.org/spreadsheetml/2006/main">
  <authors>
    <author>Kirsch, Andrew G.</author>
  </authors>
  <commentList>
    <comment ref="A11" authorId="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List>
</comments>
</file>

<file path=xl/sharedStrings.xml><?xml version="1.0" encoding="utf-8"?>
<sst xmlns="http://schemas.openxmlformats.org/spreadsheetml/2006/main" count="324" uniqueCount="146">
  <si>
    <t>Safety</t>
  </si>
  <si>
    <t>High</t>
  </si>
  <si>
    <t>Low</t>
  </si>
  <si>
    <t>Fire Behavior</t>
  </si>
  <si>
    <t>Management Organization</t>
  </si>
  <si>
    <t>Constraints</t>
  </si>
  <si>
    <t>Values</t>
  </si>
  <si>
    <t>On-Site</t>
  </si>
  <si>
    <t>Off-Site</t>
  </si>
  <si>
    <t>Public/Political</t>
  </si>
  <si>
    <t>Pre</t>
  </si>
  <si>
    <t>Post</t>
  </si>
  <si>
    <t>Operational</t>
  </si>
  <si>
    <t>Smoke</t>
  </si>
  <si>
    <t>Ignition Procedures</t>
  </si>
  <si>
    <t>Duration</t>
  </si>
  <si>
    <t>Resistance to Contain</t>
  </si>
  <si>
    <t>Organizational</t>
  </si>
  <si>
    <t>Management Objectives</t>
  </si>
  <si>
    <t>Logistics</t>
  </si>
  <si>
    <t>Total</t>
  </si>
  <si>
    <t>Dependent Activities</t>
  </si>
  <si>
    <t>Operational Total</t>
  </si>
  <si>
    <t>Organizational Total</t>
  </si>
  <si>
    <t>None</t>
  </si>
  <si>
    <t>Nominal</t>
  </si>
  <si>
    <t>Few</t>
  </si>
  <si>
    <t>Multiple</t>
  </si>
  <si>
    <t>Considerable</t>
  </si>
  <si>
    <t>Trivial</t>
  </si>
  <si>
    <t>Ordinary</t>
  </si>
  <si>
    <t>Complex</t>
  </si>
  <si>
    <t>Extraordinary</t>
  </si>
  <si>
    <t>Public/Political Interest</t>
  </si>
  <si>
    <t>Technical Difficulty</t>
  </si>
  <si>
    <t>Mod</t>
  </si>
  <si>
    <t>Quantity</t>
  </si>
  <si>
    <t>Treatment Objectives</t>
  </si>
  <si>
    <t>TD</t>
  </si>
  <si>
    <t>TechDiff</t>
  </si>
  <si>
    <t>TotalRating</t>
  </si>
  <si>
    <t>Final Complexity Determination</t>
  </si>
  <si>
    <t>Final</t>
  </si>
  <si>
    <t>Moderate</t>
  </si>
  <si>
    <t>Free Text</t>
  </si>
  <si>
    <t>For Graph</t>
  </si>
  <si>
    <t>PreRating</t>
  </si>
  <si>
    <t>Yes</t>
  </si>
  <si>
    <t>No</t>
  </si>
  <si>
    <t>Resistance to Containment</t>
  </si>
  <si>
    <t>Values Description: Describe the identified off-site, on-site and political values</t>
  </si>
  <si>
    <t>Rating Descritors</t>
  </si>
  <si>
    <t>Signatures</t>
  </si>
  <si>
    <t>X____________________________________</t>
  </si>
  <si>
    <t>X___________________________________</t>
  </si>
  <si>
    <t xml:space="preserve">   Preparer</t>
  </si>
  <si>
    <t xml:space="preserve">   Agency Administrator</t>
  </si>
  <si>
    <t>Rx Burn Plan Preparer's Name:________________________________</t>
  </si>
  <si>
    <t>Agency Administrator's Name:________________________________</t>
  </si>
  <si>
    <t xml:space="preserve">Risk Rating Descriptors </t>
  </si>
  <si>
    <t>Date:_____________</t>
  </si>
  <si>
    <t>• Significant and/or competing constraints exist and impose limits on implementing the prescribed fire or achieving objectives.</t>
  </si>
  <si>
    <t>Risk Rating Decriptors</t>
  </si>
  <si>
    <t>Preliminary Risk</t>
  </si>
  <si>
    <t>Post-Plan Risk</t>
  </si>
  <si>
    <t xml:space="preserve">  Final Complexity Determination Rationale</t>
  </si>
  <si>
    <t>Significance</t>
  </si>
  <si>
    <t>Element</t>
  </si>
  <si>
    <t>Agency Administrator/Preparer Discussion Completed</t>
  </si>
  <si>
    <t>Calculated Rating</t>
  </si>
  <si>
    <t>Ignition Procedures and Methods</t>
  </si>
  <si>
    <t>Prescribed Fire Duration</t>
  </si>
  <si>
    <t>Smoke Management</t>
  </si>
  <si>
    <t>Number and Dependence of Activities</t>
  </si>
  <si>
    <t>Treatment/Resource Objectives</t>
  </si>
  <si>
    <t>Project Logistics</t>
  </si>
  <si>
    <t>• Safety issues and hazards are easily identifiable, addressed in briefings, and managed.
• Minimal organization produces little exposure of personnel to hazards.
• Adverse impacts to public health and safety are unlikely.
• Activities are high frequency/low risk.
• Fatigue and exposure to hazards are limited.
• Standard safety briefings and attention to Lookouts, Communications, Escape Routes, and Safety Zones (LCES) are sufficient.</t>
  </si>
  <si>
    <t xml:space="preserve">• Safety issues are pronounced and require detailed briefings, with certain hazards requiring special caution.
• A small organization with a single branch results in modest exposure of personnel to hazards.
• Adverse impacts to public health and safety are possible.
• At least one activity is low frequency/high risk.
• Fatigue and extended exposure to hazards are anticipated.
</t>
  </si>
  <si>
    <t xml:space="preserve">• Complex safety issues and significant hazards exist that require special briefings and cautions.
• A large organization with multiple branches results in an increase of hazard exposure to personnel.
• Adverse impacts to public health and safety are likely without appropriate mitigation.
• Several activities are low frequency/high risk.
• Fatigue and prolonged exposure to hazards require major consideration and specific mitigation.
</t>
  </si>
  <si>
    <t xml:space="preserve">• No special actions are required to mitigate potential minor accidents or injuries identified in the risk assessment/Job Hazard Analysis (JHA).
• Safety concerns can be easily mitigated through LCES.
• No preparation work or special project design features are required.
</t>
  </si>
  <si>
    <t>• Potential serious accidents/injuries or multiple accidents/injuries to personnel or public are mitigated by standard safety briefings and identified in existing risk assessments/JHA.
• Special emphasis is needed for some elements of LCES.  Some standard preparation work and/or project design features are required.</t>
  </si>
  <si>
    <t>• Potential for serious accidents/injuries or multiple accidents/injuries to personnel or public have to be addressed with specific safety briefings.
• Unusual number of JHAs or risk assessment elements is required to be analyzed.
• A new risk assessment or JHA is required to be developed.
• Careful attention to all elements of LCES is required.
• Special or unique mitigation efforts are required.
• A Safety Officer is recommended.</t>
  </si>
  <si>
    <t>• Fuels vary within the unit, both in loading and arrangement.
• Fire behavior may present control challenges that are easily mitigated.
• Medium fuel loadings with some high concentrations are present.
• Variable terrain features may significantly affect fire behavior and present moderate ignition and control problems.
• Local winds and burning conditions may vary enough to cause shifts in fire behavior that briefly exceed modeled fire behavior and threaten controllability.
• Periodic torching can be expected either as isolated points or in limited areas.
• Probability of ignition outside of the unit is low and any spotting is expected to be short-range.</t>
  </si>
  <si>
    <t>• Terrain is mostly flat or the slope and aspect are uniform, leading to a relatively unvarying fire.
• Winds, fuel moisture, microclimate, and other fire conditions are relatively uniform and are not conducive to active fire spread.
• Fire behavior is highly predictable.
• Fire spread beyond the immediate ignition area(s) is not likely to occur or contribute to any control problems.</t>
  </si>
  <si>
    <t xml:space="preserve">• Major variations in the fuel complex are likely to result in more intense fire behavior variations.
• Wide variations in fire behavior may present major control challenges.
• Terrain encompasses a wide range in slope steepness, abrupt changes in slope, and several directional aspects that lead to widely variable and unpredictable local winds and microclimate differences.
• High intensity fire behavior may be expected outside the unit with high rates of spread, torching, possible crown fire runs.
• Probability of ignition outside of the unit is high and short and long range spotting can be expected.
• Potential fire spread and behavior outside the unit is equal to or greater than inside the unit.
</t>
  </si>
  <si>
    <t>• Standard fire safety precautions are adequate to ensure personnel safety.
• No fire behavior variations are expected and numerous barriers to fire spread exist.
• The number, size or likelihood of spot fires and slopovers is minimal and do not require additional suppression resources.
• Fire behavior is such that holding forces can easily control possible spot fires and slopovers using direct attack tactics.
• No on-site operational fire behavior specialists are required.</t>
  </si>
  <si>
    <t>• Fire behavior may create unique safety problems or the need for special escape routes or other safety measures.
• Fire behavior variations require the use of several fuel models to develop the prescription parameters.
• Limited containment opportunities exist.
• Fire behavior is such that additional holding resources would be required along with indirect attack tactics.
• Systematic fire behavior assessments and calculations are needed by a dedicated skill position.
• Fire Behavior Analyst (FBAN) or Long Term Analyst (LTAN) is suggested for short or long duration prescribed fire operations, respectively.
• ERTs and SMTs require a strict adherence to the prescription in the Rx plan the extensive contingency planning.</t>
  </si>
  <si>
    <t>• Some special provisions for safety are needed to protect personnel.
• Fire behavior variations are minimal and do not require multiple fuel models to account for the fire behavior.
• At least one barrier or containment opportunity exists.
• Fire behavior is such that holding resources may need to use indirect tactics to control some spot fires and slopovers.
• Occasional on-site fire behavior assessments or calculations may be needed and can be performed as a collateral duty.
• Emission Reduction Techniques (ERTs) and Smoke Management Techniques (SMTs) require a close adherence to the prescription in the Rx plan.</t>
  </si>
  <si>
    <t xml:space="preserve">• Ranges from no potential to a likelihood of few mechanisms such as spot fires, slopovers or fire creeping, each comprising small areas that are readily detected, accessed, and controlled by holding resources available on the prescribed fire.
• No ladder fuels or concentrations are near critical holding points.
• Ignition procedures do not create intense fire behavior.
• Probability of ignition in fuels outside the unit is low.
• Local drought and or fire danger indices are expected to be low to moderate.
</t>
  </si>
  <si>
    <t xml:space="preserve">• Potential for multiple wildfire mechanisms such as spot fires or slopovers that can propagate at moderate rates of spread but can be held by prompt holding actions.
• Some fuel concentrations or ladder fuels exist near critical holding points.
• Expected fire intensities in the primary fuel type create little potential to challenge standard fire lines.
• The probability of ignition in fuels outside of control lines is low to moderate.
• Some dependency on natural fuel breaks to hold the prescribed fire.
• Local drought and or fire indices are expected to be moderate to high.
</t>
  </si>
  <si>
    <t>• There is a potential for multiple wildfire mechanisms (spot fires, slopovers, fire creeping etc.) that exceeds the capability of the holding force to detect and suppress.
• Fuel concentrations near critical holding points include ladder fuels that challenge holding operations.
• Expected fire intensities in the primary fuel type creates potential to challenge standard fire lines.
• Probability of ignition in fuels outside the unit is moderate to high.
• High dependence on natural fuel breaks to hold the prescribed fire.
• Local drought and or fire indices are expected to be high to extreme.</t>
  </si>
  <si>
    <t xml:space="preserve">• Minimal holding resources are involved in the holding operation.
• The burn unit and project area is easily accessible to the holding resources identified in the plan.
• Minimal line width required to contain expected fire spread.
• Minimal site prep is required.
</t>
  </si>
  <si>
    <t>• Several types of resources are involved in the holding operation.
• Some portions of the burn unit and project area are not easily accessible to the holding resources.
• Expected fire behavior outside the unit may require developing indirect attack options.
• Areas outside of the project area have specific suppression action constraints or are on other jurisdictional lands that may limit containment efforts.
• Some site prep is required.
• Expected fire behavior outside of the unit requires moderate contingency planning.</t>
  </si>
  <si>
    <t xml:space="preserve">• Many types of resources are involved in the holding operation.
• Several portions of the burn unit and project area are not easily accessible and or some portions are inaccessible to the holding resources.
• Expected fire behavior outside the unit requires development of indirect attack plans.
• If the prescribed fire leaves the burn unit boundary it will enter a highly restrictive suppression   resource area such as wilderness, swamp, unexploded ordinances (UXOs), cultural site that will directly impact on-site holding resource ability to contain the fire.
• Extensive site preparation is required.
• Expected fire behavior outside of the unit requires extensive contingency planning.
</t>
  </si>
  <si>
    <t>• An unexpected or adverse event is unlikely and coordination of firing sequence, patterns and timing is not critical to meet project objectives.
• Specific fire intensities or rate of spread (ROS) are not critical for meeting resource objectives.</t>
  </si>
  <si>
    <t>• Multiple firing sequences patterns and timing must be coordinated to meet project objectives and reduce the risk of an unexpected or adverse event.
• Specific fire intensities or ROS are somewhat critical for meeting resource objectives but are readily attained by placing local skill sets in firing boss positions.</t>
  </si>
  <si>
    <t xml:space="preserve">• Multiple firing devices, firing sequences, patterns, coordination and timing are critical to meet project objectives and reduce the risk of an unexpected adverse event.
• Specific fire intensities or ROS are critical for meeting resource objectives.  The use of experienced skill sets in supervision and lighting is mandatory for meeting objectives.
</t>
  </si>
  <si>
    <t>• There is no need for special firing equipment, techniques, or patterns.
• Firing procedures are simple and ignition team is small.
• Use of only one type of ignition device is planned.
• The ignition pattern requires minimal supervision of the lighters to achieve project objectives and manage safety concerns.
• Communications are easily maintained with a single tactical frequency.
• The entire project area is readily visible to the Firing/Burn Boss.</t>
  </si>
  <si>
    <t xml:space="preserve">• The need for multiple firing devices, sequences, techniques, or patterns has been identified.
• Firing procedures are somewhat complex in at least some portions of the project area and a single Firing Boss (FIRB) is used. 
• Two different types of ignition devices are planned.
• The ignition pattern requires direct control of the lighters to achieve project objectives and manage safety concerns.
• Communications may require the use of a command (repeater) and at least two tactical frequencies will be used.
• The project area is large but can be observed from high points and terrain and/or distance does not contribute to sequence and timing problems.
</t>
  </si>
  <si>
    <t xml:space="preserve">• The need for multiple special firing equipment or different techniques or firing sequences or patterns has been identified.
• Firing procedures are complex and the ignition function may be broken into multiple teams with more than one FIRB is used.
• Simultaneous ignitions will occur that require precise timing and communications to insure safety.
• Ignition patterns and techniques to manipulate fire behavior are used and require tight control of the lighters to achieve project objectives and manage safety concerns.
• Specialized communication equipment and planning (Portable or human repeater) is necessary to direct ignition operations.
• More than three tactical frequencies will be used.
• Many portions of the project area are not readily visible to the Firing Boss and Burn Boss.
</t>
  </si>
  <si>
    <t xml:space="preserve">• Ignition operations should be accomplished within one operational period.
• Burn unit is small in size and residual burning is not expected after primary burn out of the unit.
• Decrease in seasonal severity is expected.
• Short time frame does not require special logistical support.
• Mop-up is minimal or none is anticipated/planned.
</t>
  </si>
  <si>
    <t xml:space="preserve">• Active ignition, fire spread, and patrol is expected to occur for several operational periods.
• Some residual burning (heavy fuel smoldering, stump holes, etc.) is expected to occur for several days after the primary burn out of the unit.
• Mop-up and patrol is typical with minimal resource and equipment needs.
• Primary holding phase is expected to be completed within reasonably predictable local weather forecasts.
• The prescribed fire depends on accurate forecasts through three days. 
</t>
  </si>
  <si>
    <t xml:space="preserve">• Long-term active ignition operations or fire spread is required to meet prescribed fire objectives.
• A large amount of residual burning (heavy fuel smoldering, stump holes, etc.) or residual burning over a large area is expected to occur for at least a week after the primary ignition of the unit.
• Long term mop-up and patrol with multiple resource types and equipment.
• Primary holding phase may exceed reasonably accurate weather predictions.
• Prescribed fire depends on accurate weather forecasts beyond over a three-day period. 
</t>
  </si>
  <si>
    <t xml:space="preserve">• Ignition and mop-up operations are usually completed in 1 to 2 operational periods.
• Mop-up and patrol is typical with minimal resource and equipment needs.
• Standard press release is sufficient for public notification.
</t>
  </si>
  <si>
    <t>• Ignition and mop-up operations are usually completed within 3 - 7 operational periods.
• Multiple shifts may need staffing (day/night).
• Required staffing may affect resource availability for other prescribed fires.
• Additional dispatch support may be required.
• Standard press release is sufficient for public notification.
• The units Public Affairs Office (PAO) is required to be available to field questions from media and public.
• Some fire behavior assessment is necessary to identify potential seasonality fire behavior.
• Only a few Management action points (MAPs) are needed to identify how the fire will be managed if unfavorable events occur.
• The length of time to complete the project and the size of the organization needed may increase.
• ERTs and SMTs require daily attention to ensure that smoke constraints are not exceeded.</t>
  </si>
  <si>
    <t>• Ignition, mop-up and patrol operations will last longer than 7 days, potentially for weeks.
• Management organization will have to be adjusted to account for fire activity.
• Multiple resource types and equipment.
• Systematic fire behavior assessments and calculations are needed by a dedicated skill position (SOPL, FBAN or LTAN).
• Additional dispatch support will be required.
• A dedicated PAO will be on-site to field questions from media and public.
• MAPs are required that will address how the fire will be managed if unfavorable events occur.
• The length of time to complete the project and the size of organization will increase as season progresses.
• Close coordination with States Department of Environmental Quality will be needed to ensure that short and long term smoke outputs can be managed and constraints are not exceeded.</t>
  </si>
  <si>
    <t xml:space="preserve">• Smoke concerns are generally few or easily mitigated.
• Smoke will be short-lived or inconspicuous.
• Exposure to smoke by firefighters and the public will be minimal.
• Few concerns exist about smoke from nearby communities.
</t>
  </si>
  <si>
    <t>• Noticeable smoke will be produced creating at least some public concern.
• Short-term health or safety concerns related to smoke exposure may occur if actual weather deviates from forecasted.
• Nearby communities are highly conscious of smoke from wildland fire.
• Some possibility for a NAAQS exceedance violation.
• The prescription or ignition portions of the plan need to consider smoke management.</t>
  </si>
  <si>
    <t xml:space="preserve">• Conspicuous smoke will be produced creating significant public concern.
• The possibility of health and safety issues due to smoke exposure exists.
• Strong, widespread social/political concern about smoke is common in the affected area.
• High possibility for a NAAQS exceedance violation.
• Smoke impacts affect several prescribed fire plan elements.
</t>
  </si>
  <si>
    <t xml:space="preserve">• ERTs and SMTs are simple, routine and straightforward to achieve and will provide desirable smoke management outcomes.
• Some limitations may be present in the plan.
• Wind and dispersion parameters are not constrained.
• No sensitive receptors exist.
• Minimal coordination with air quality officials is required.
</t>
  </si>
  <si>
    <t>• ERTs and SMTs require skilled application of the prescribed fire prescription.
• Some considerations are needed in the prescription or ignition portions of the plan to employ ERTs, and SMTs.
• Wind parameters are constrained but easy to achieve.
• Sensitive receptors exist.
• Burn window/opportunities are reduced by the required weather/dispersion conditions.
• Normal coordination with air quality officials is required.
• Some mitigation measures or additional smoke modeling may be needed to address potential concerns with smoke impacts.
• Specific smoke monitoring may be required to determine smoke plume heights and directions.
• Rotating project personnel out of dense smoke may be necessary but easy to accomplish.
• Daily smoke management forecasts are adequate.</t>
  </si>
  <si>
    <t xml:space="preserve">• Several considerations are needed in the prescribed fire plan in order to balance ERTs and SMTs against prescribed fire objectives.
• Must be implemented under multiple specific constraints (specific wind parameters, season, etc.) to prevent impacts to sensitive smoke receptors.
• Burn window/opportunities are limited by the required weather/dispersion conditions.
• Special coordination with air quality officials is required.
• Accelerated mop-up may be planned to reduce smoke impacts.
• Some mitigation measures or additional smoke modeling are required to address potential concerns with smoke impacts.
• Specific smoke monitoring is required to determine smoke plume heights and directions. .
• Forecasts of long term atmospheric stability are required due to duration of the prescribed fire burn.
</t>
  </si>
  <si>
    <t xml:space="preserve">• Activities are mostly independent from each other.
• Coordination of activities is simple and straightforward.
• The project does not involve another land management agency or jurisdiction.
</t>
  </si>
  <si>
    <t xml:space="preserve">• Several activities depend on achievement of previous or concurrent actions.
• Several activities are interactive.
• Communication is routine for coordination of activities and project success.
• The project involves another land management agency, ownership or jurisdiction but project completion is not dependent on coordinated implementation.
• Adjacent ownership supports the implementation of the prescribed fire.
</t>
  </si>
  <si>
    <t xml:space="preserve">• Numerous highly interactive activities are required for project success.
• Numerous activities are complex and highly interactive.
• High degree of coordination is required to manage prescribed fire implementation.
• The project involves other land management agencies or jurisdictions and project completion is dependent on coordinated implementation.
• Adjacent lands are excluded due to the lack of support for the prescribed fire treatment.
</t>
  </si>
  <si>
    <t>• Minimal difficulty in coordinating the required activities.
• Holding and lighting are loosely dependent on each other.
• Coordination problems or communication failures or issues will not affect the completion of the project.
• No to very few pre-burn considerations are required.</t>
  </si>
  <si>
    <t xml:space="preserve">• Holding and lighting require close coordination and are dependent on each other to prevent spots or slopovers.
• Continuous communication is necessary for successful project completion.
• Some pre-burn considerations are required before ignition.
</t>
  </si>
  <si>
    <t xml:space="preserve">• Requires a highly skilled team to successfully complete the project.
• Continuous coordination and communication is critical to the success of the project. 
• Requires implementation personnel to be familiar with capabilities of the resources used.
• Multiple pre-burn considerations are required to take place before ignition.
</t>
  </si>
  <si>
    <t xml:space="preserve">• A small number of qualified people are required to implement the prescribed fire.
• A single level of supervision is all that is needed (i.e. Burn Boss plus lighters and holders).
</t>
  </si>
  <si>
    <t xml:space="preserve">• Two levels of supervision are needed (i.e. Burn Boss, Ignition Specialist, and/or Holding Specialist, plus lighters and holders).
• Special skills or supervision required for one function (RXB2 is suggested).
</t>
  </si>
  <si>
    <t xml:space="preserve">• Three levels of supervision may be needed (i.e. Burn Boss, FIRB, Holding Function, plus Squad Leaders and Squads) or multiple teams are needed to cover multiple shifts or a long duration project.
• Special skills or supervision required for more than one function (RXB1 suggested).
• Large organization increases potential for safety issues.
• Considerable pre-burn preparation work is required.
</t>
  </si>
  <si>
    <t>• At least one primary team member may need to come from outside of the local unit and may not be familiar with local factors.
• The numbers of qualified personnel available on the local unit are limited.
• Special skills or supervision required for one function (RXB2 suggested).
• Some pre-burn preparation work may require special organizational planning and/or coordination.
• Protection of resource values requires extra considerations when developing certain elements of the prescribed fire plan.
• Few resources are required for mop-up and patrol.</t>
  </si>
  <si>
    <t>• All team members are available within the local unit and are familiar with local factors affecting project implementation.
• Several qualified personnel are available.
• The operation is carried out employing a small burn crew.
• There is no special pre-burn preparation organization is required.</t>
  </si>
  <si>
    <t xml:space="preserve">• Numerous and varied resources require a large team of specialized positions.
• The prescribed fire has difficult access, complicated logistics, potentially conflicting objectives, unusual fuel complexes, and is proximate to smoke sensitive/non-attainment areas or wildland urban interface, and/or large scale/long duration.
• The Burn Boss and/or two or more primary team members may need to be ordered from outside the local unit and may not be familiar with local factors.
• Certain skills and qualified personnel are not available on the local unit.
• Protection of values requires the development of special ignition AND holding plans.
• Special skills or supervision required for more than one function.  An RXB1 is suggested.
• Numerous resources required for mop-up and patrol.
</t>
  </si>
  <si>
    <t xml:space="preserve">• Few if any issues are present that hamper meeting treatment resource objectives.
• Few or no adverse impacts are expected if resource objectives are not met.
• No critical holding points.
</t>
  </si>
  <si>
    <t xml:space="preserve">• Issues are present that hamper or may prevent meeting treatment resource objectives.
• Failure to meet objectives could have short-term adverse impacts.
• Associated resources could be damaged if the prescribed fire did not meet resource objectives.
• Few critical holding points.
</t>
  </si>
  <si>
    <t xml:space="preserve">• Substantial issues are present that hamper or prevent meeting treatment resource objectives.
• Failure to meet objectives may have adverse long term impacts to resources.
• Associated resources would be damaged if the prescribed fire did not meet resource objectives.
• High intensity fire behavior is required in the unit to meet objectives.
• Many critical holding points and considerable pre-burn preparation work is required to meet resource objectives.
</t>
  </si>
  <si>
    <t>• There are few resource objectives to meet.
• Measures to achieve the objectives are easy to complete and there are few or no restrictions on techniques.
• There are few or no restrictions on techniques and prescription parameters.
• Basic monitoring of fire behavior and weather is needed to determine if prescribed fire objectives are being met.
• Many other opportunities will exist to meet objectives in a given year.
• Pre-burn site preparation is not required to meet resource objectives.</t>
  </si>
  <si>
    <t xml:space="preserve">• There are several resource objectives to meet.
• Measures to achieve the objectives are either 1) easy to complete but there are restrictions on the techniques or 2) moderately difficult to complete and there are few or no restrictions on techniques.
• Additional monitoring of fire behavior and weather is needed to determine if prescribed fire objectives are being met.
• Other opportunities to meet objectives are very limited in a given year.
</t>
  </si>
  <si>
    <t xml:space="preserve">• There are a high number of resource objectives.
• Measures to achieve the objectives are both moderately difficult to highly difficult to achieve and there are restrictions on the techniques.
• Extensive monitoring of fire behavior and weather is needed to determine if prescribed fire objectives are being met.
• Opportunities to meet objectives are not available every year or may not be achievable without extensive fuels preparation work.
• Objectives include changes in several strata of vegetation for ecosystem restoration or hazardous fuels reduction.
</t>
  </si>
  <si>
    <t xml:space="preserve">• Constraints exist with little impact on implementing the prescribed fire or achieving objectives.
</t>
  </si>
  <si>
    <t>• Constraints exist with some constraints imposing limits on implementing the prescribed fire or achieving objectives.</t>
  </si>
  <si>
    <t>• Constraints are easily accommodated and do not increase the difficulty of completing the project or achieving objectives.
• Required weather and fuel conditions are locally very common.</t>
  </si>
  <si>
    <t>• Some constraints are not easily accommodated and increase the difficulty of completing the project or achieving objectives.
• Some prescribed fire parameters are dependent upon marginal environmental conditions.
• The length of time to complete the project and the size of the organization may need to be increased.</t>
  </si>
  <si>
    <t>• Constraints are hard to accommodate and significantly increase the difficulty of completing the project or achieving objectives.
• Windows of opportunity or conditions within prescribed parameters rarely occur in the project area.
• The length of time to complete the project and the size of organization will need to be increased and project feasibility may be in doubt.</t>
  </si>
  <si>
    <t>• Minimal logistical support is needed to safely meet prescribed fire objectives.
• No special equipment, support or communications needs are required.</t>
  </si>
  <si>
    <t>• Some phases of the prescribed fire may require logistical support in order to safely meet project objectives.
• Limited amount of special equipment or communication equipment requiring more intensive logistical support may be needed to complete the project.</t>
  </si>
  <si>
    <t>• Extensive dedicated logistical support through most phases of the prescribed fire is required to safely meet project objectives.
• Large amount of equipment or a communications network is needed that require intensive logistical support.</t>
  </si>
  <si>
    <t>• No specific logistic function is required and the local unit will handle their own support needs.
• Project is nearby and easily accessible.
• Local cache can supply the needs of the prescribed fire.</t>
  </si>
  <si>
    <t>• Project implementation requires a small logistical support operation.
• Logistical support may be combined with other functions.
• Obtaining some personnel may require additional contacts and advanced scheduling.
• Additional support may be needed for out-of-area personnel.
• Project duration may require a resupply to ensure successful remote prescribed fire implementation.
• Support for meals, sanitation and camping sites may be required to complete the project.
• Project is remote with long travel periods.</t>
  </si>
  <si>
    <t>• Project implementation requires a large logistical support operation.
• Separate logistical functions or a logistics team is required.
• Obtaining the necessary personnel requires at least some additional contacts and does require careful scheduling.
• Additional support will be needed for out-of-area personnel.
• Scarce supplies/equipment requires extra lead-time to procure.
• Support of meals, sanitation and camping sites are required in order to objectives.
• Remote locations difficult to access or inaccessible to vehicles.</t>
  </si>
  <si>
    <t>Technical Reviewer's Name:_______________________</t>
  </si>
  <si>
    <t xml:space="preserve">  Technical Reviewer</t>
  </si>
  <si>
    <t>Type the Prescribed Fire Plan name here</t>
  </si>
  <si>
    <t xml:space="preserve">This is a free-flow text box.  This is where the prescribed fire plan preparor and Agency Administrator document the rationale for determining the prescribed fire complexity. The rationale will clearly justify the rating for the prescribed fire.  At a minimum, complexity analysis elements rated high that cannot be mitigated in the prescribed fire plan must be discussed. </t>
  </si>
  <si>
    <t xml:space="preserve">Elements and Actions in the RX Fire Plan that Address Risk Mitigation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</si>
</sst>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8"/>
      <color theme="1"/>
      <name val="Calibri"/>
      <family val="2"/>
      <scheme val="minor"/>
    </font>
    <font>
      <sz val="14"/>
      <color theme="1"/>
      <name val="Calibri"/>
      <family val="2"/>
      <scheme val="minor"/>
    </font>
    <font>
      <sz val="9"/>
      <color indexed="81"/>
      <name val="Tahoma"/>
      <family val="2"/>
    </font>
    <font>
      <b/>
      <sz val="9"/>
      <color indexed="81"/>
      <name val="Tahoma"/>
      <family val="2"/>
    </font>
    <font>
      <sz val="8"/>
      <color theme="1"/>
      <name val="Calibri"/>
      <family val="2"/>
      <scheme val="minor"/>
    </font>
    <font>
      <sz val="10"/>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4"/>
      <color rgb="FF0070C0"/>
      <name val="Calibri"/>
      <family val="2"/>
      <scheme val="minor"/>
    </font>
    <font>
      <b/>
      <sz val="24"/>
      <color theme="1"/>
      <name val="Calibri"/>
      <family val="2"/>
      <scheme val="minor"/>
    </font>
    <font>
      <sz val="10"/>
      <color rgb="FF222222"/>
      <name val="Verdana"/>
      <family val="2"/>
    </font>
  </fonts>
  <fills count="3">
    <fill>
      <patternFill patternType="none"/>
    </fill>
    <fill>
      <patternFill patternType="gray125"/>
    </fill>
    <fill>
      <patternFill patternType="solid">
        <fgColor theme="0" tint="-0.14996795556505021"/>
        <bgColor indexed="64"/>
      </patternFill>
    </fill>
  </fills>
  <borders count="2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4">
    <xf numFmtId="0" fontId="0" fillId="0" borderId="0" xfId="0"/>
    <xf numFmtId="0" fontId="0" fillId="0" borderId="0" xfId="0" applyAlignment="1">
      <alignment horizontal="center" vertical="center"/>
    </xf>
    <xf numFmtId="0" fontId="0" fillId="0" borderId="0" xfId="0" applyAlignment="1">
      <alignment horizontal="center" vertical="center"/>
    </xf>
    <xf numFmtId="0" fontId="6" fillId="0" borderId="11" xfId="0" applyFont="1" applyBorder="1"/>
    <xf numFmtId="0" fontId="6" fillId="0" borderId="9" xfId="0" applyFont="1" applyBorder="1"/>
    <xf numFmtId="0" fontId="6" fillId="0" borderId="5" xfId="0" applyFont="1" applyBorder="1"/>
    <xf numFmtId="0" fontId="0" fillId="0" borderId="11" xfId="0" applyBorder="1"/>
    <xf numFmtId="0" fontId="0" fillId="0" borderId="12" xfId="0" applyBorder="1"/>
    <xf numFmtId="0" fontId="0" fillId="0" borderId="13" xfId="0" applyBorder="1"/>
    <xf numFmtId="0" fontId="0" fillId="0" borderId="9" xfId="0" applyBorder="1"/>
    <xf numFmtId="0" fontId="0" fillId="0" borderId="0" xfId="0" applyBorder="1"/>
    <xf numFmtId="0" fontId="0" fillId="0" borderId="14" xfId="0" applyBorder="1"/>
    <xf numFmtId="0" fontId="0" fillId="0" borderId="5" xfId="0" applyBorder="1"/>
    <xf numFmtId="0" fontId="0" fillId="0" borderId="1" xfId="0" applyBorder="1"/>
    <xf numFmtId="0" fontId="0" fillId="0" borderId="15" xfId="0" applyBorder="1"/>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13" xfId="0"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14" xfId="0"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5" xfId="0" applyBorder="1" applyAlignment="1">
      <alignment vertical="top" wrapText="1"/>
    </xf>
    <xf numFmtId="0" fontId="0" fillId="0" borderId="2" xfId="0" applyBorder="1" applyAlignment="1">
      <alignment horizontal="center" vertical="center"/>
    </xf>
    <xf numFmtId="0" fontId="0" fillId="0" borderId="3" xfId="0" applyBorder="1" applyAlignment="1">
      <alignment vertical="top"/>
    </xf>
    <xf numFmtId="0" fontId="0" fillId="0" borderId="4" xfId="0" applyBorder="1" applyAlignment="1">
      <alignment vertical="top"/>
    </xf>
    <xf numFmtId="0" fontId="9" fillId="0" borderId="0" xfId="0" applyFont="1" applyBorder="1"/>
    <xf numFmtId="0" fontId="2" fillId="0" borderId="0" xfId="0" applyFont="1" applyBorder="1"/>
    <xf numFmtId="0" fontId="0" fillId="0" borderId="18" xfId="0" applyFont="1" applyBorder="1" applyAlignment="1" applyProtection="1">
      <alignment vertical="top" wrapText="1"/>
    </xf>
    <xf numFmtId="0" fontId="0" fillId="0" borderId="17" xfId="0" applyFont="1" applyBorder="1" applyAlignment="1" applyProtection="1">
      <alignment vertical="top" wrapText="1"/>
      <protection locked="0"/>
    </xf>
    <xf numFmtId="0" fontId="10" fillId="0" borderId="18" xfId="0" applyFont="1" applyBorder="1" applyAlignment="1" applyProtection="1">
      <alignment vertical="top" wrapText="1"/>
    </xf>
    <xf numFmtId="0" fontId="10" fillId="0" borderId="17" xfId="0" applyFont="1" applyBorder="1" applyAlignment="1" applyProtection="1">
      <alignment vertical="top" wrapText="1"/>
      <protection locked="0"/>
    </xf>
    <xf numFmtId="0" fontId="10" fillId="0" borderId="0" xfId="0" applyFont="1" applyBorder="1"/>
    <xf numFmtId="0" fontId="0" fillId="0" borderId="0" xfId="0" applyFont="1" applyBorder="1" applyAlignment="1">
      <alignment horizont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12" xfId="0" applyFont="1" applyBorder="1" applyProtection="1"/>
    <xf numFmtId="0" fontId="10" fillId="0" borderId="0" xfId="0" applyFont="1" applyBorder="1" applyProtection="1"/>
    <xf numFmtId="0" fontId="2" fillId="0" borderId="18"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8" fillId="0" borderId="18" xfId="0" applyFont="1" applyFill="1" applyBorder="1" applyAlignment="1" applyProtection="1">
      <alignment horizontal="center" vertical="center"/>
      <protection locked="0"/>
    </xf>
    <xf numFmtId="0" fontId="1" fillId="0" borderId="10" xfId="0" applyFont="1" applyBorder="1" applyAlignment="1">
      <alignment horizontal="center"/>
    </xf>
    <xf numFmtId="0" fontId="1" fillId="0" borderId="2" xfId="0" applyFont="1" applyBorder="1" applyAlignment="1">
      <alignment horizontal="center"/>
    </xf>
    <xf numFmtId="0" fontId="2" fillId="0" borderId="18" xfId="0" applyFont="1" applyBorder="1" applyAlignment="1" applyProtection="1">
      <alignment vertical="center"/>
    </xf>
    <xf numFmtId="0" fontId="8" fillId="0" borderId="18" xfId="0" applyFont="1" applyFill="1" applyBorder="1" applyAlignment="1" applyProtection="1">
      <alignment horizontal="center"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12" fillId="0" borderId="1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2" fillId="0" borderId="0" xfId="0" applyFont="1" applyBorder="1" applyAlignment="1">
      <alignment wrapText="1"/>
    </xf>
    <xf numFmtId="0" fontId="8" fillId="0" borderId="10" xfId="0" applyFont="1" applyFill="1" applyBorder="1" applyAlignment="1" applyProtection="1">
      <alignment horizontal="center" vertical="center"/>
    </xf>
    <xf numFmtId="0" fontId="10" fillId="0" borderId="13" xfId="0" applyFont="1" applyBorder="1" applyProtection="1"/>
    <xf numFmtId="0" fontId="0" fillId="0" borderId="0" xfId="0" applyProtection="1"/>
    <xf numFmtId="0" fontId="7" fillId="0" borderId="10" xfId="0" applyFont="1" applyBorder="1" applyAlignment="1" applyProtection="1">
      <alignment horizontal="center" wrapText="1"/>
    </xf>
    <xf numFmtId="0" fontId="10" fillId="0" borderId="11" xfId="0" applyFont="1" applyBorder="1" applyProtection="1"/>
    <xf numFmtId="0" fontId="10" fillId="0" borderId="9" xfId="0" applyFont="1" applyBorder="1" applyProtection="1"/>
    <xf numFmtId="0" fontId="10" fillId="0" borderId="14" xfId="0" applyFont="1" applyBorder="1" applyProtection="1"/>
    <xf numFmtId="0" fontId="0" fillId="0" borderId="5" xfId="0" applyBorder="1" applyProtection="1"/>
    <xf numFmtId="0" fontId="0" fillId="0" borderId="1" xfId="0" applyBorder="1" applyProtection="1"/>
    <xf numFmtId="0" fontId="0" fillId="0" borderId="15" xfId="0" applyBorder="1" applyProtection="1"/>
    <xf numFmtId="0" fontId="8" fillId="0" borderId="10" xfId="0" applyFont="1" applyFill="1" applyBorder="1" applyAlignment="1" applyProtection="1">
      <alignment horizontal="center" vertical="center"/>
      <protection locked="0"/>
    </xf>
    <xf numFmtId="0" fontId="9" fillId="0" borderId="10" xfId="0" applyFont="1" applyBorder="1" applyAlignment="1" applyProtection="1">
      <alignment horizontal="center"/>
    </xf>
    <xf numFmtId="0" fontId="0" fillId="0" borderId="0" xfId="0" applyAlignment="1">
      <alignment horizontal="center"/>
    </xf>
    <xf numFmtId="0" fontId="12" fillId="0" borderId="6"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2" fillId="0" borderId="11"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xf numFmtId="0" fontId="13" fillId="0" borderId="10" xfId="0" applyFont="1" applyFill="1" applyBorder="1" applyAlignment="1" applyProtection="1">
      <alignment horizontal="center" vertical="center"/>
      <protection locked="0"/>
    </xf>
    <xf numFmtId="0" fontId="2" fillId="0" borderId="10" xfId="0" applyFont="1" applyBorder="1"/>
    <xf numFmtId="0" fontId="14" fillId="0" borderId="0" xfId="0" applyFont="1" applyAlignment="1"/>
    <xf numFmtId="0" fontId="6" fillId="0" borderId="0" xfId="0" applyFont="1" applyAlignment="1">
      <alignment horizontal="center"/>
    </xf>
    <xf numFmtId="0" fontId="6" fillId="0" borderId="0" xfId="0" applyFont="1" applyAlignment="1"/>
    <xf numFmtId="0" fontId="6" fillId="0" borderId="0" xfId="0" applyFont="1" applyAlignment="1">
      <alignment vertical="top" wrapText="1"/>
    </xf>
    <xf numFmtId="0" fontId="6" fillId="0" borderId="0" xfId="0" applyFont="1" applyAlignment="1">
      <alignment vertical="top"/>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9" fillId="0" borderId="2"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1" fillId="2" borderId="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9" fillId="0" borderId="2"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5" xfId="0" applyFont="1" applyBorder="1" applyAlignment="1" applyProtection="1">
      <alignment horizontal="center"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0" fillId="0" borderId="0" xfId="0"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cellXfs>
  <cellStyles count="1">
    <cellStyle name="Normal" xfId="0" builtinId="0"/>
  </cellStyles>
  <dxfs count="87">
    <dxf>
      <font>
        <color auto="1"/>
      </font>
      <fill>
        <patternFill>
          <bgColor rgb="FFC00000"/>
        </patternFill>
      </fill>
    </dxf>
    <dxf>
      <font>
        <color auto="1"/>
      </font>
      <fill>
        <patternFill>
          <bgColor rgb="FF00B050"/>
        </patternFill>
      </fill>
    </dxf>
    <dxf>
      <font>
        <color auto="1"/>
      </font>
      <fill>
        <patternFill>
          <bgColor rgb="FFFFFF00"/>
        </patternFill>
      </fill>
    </dxf>
    <dxf>
      <fill>
        <patternFill>
          <bgColor rgb="FFFFFF00"/>
        </patternFill>
      </fill>
    </dxf>
    <dxf>
      <fill>
        <patternFill>
          <bgColor rgb="FFC00000"/>
        </patternFill>
      </fill>
    </dxf>
    <dxf>
      <font>
        <color rgb="FFFF0000"/>
      </font>
      <fill>
        <patternFill>
          <bgColor theme="0" tint="-0.14996795556505021"/>
        </patternFill>
      </fill>
    </dxf>
    <dxf>
      <font>
        <color rgb="FFFFFF00"/>
      </font>
      <fill>
        <patternFill>
          <bgColor theme="0" tint="-0.14996795556505021"/>
        </patternFill>
      </fill>
    </dxf>
    <dxf>
      <font>
        <color rgb="FF008000"/>
      </font>
      <fill>
        <patternFill>
          <bgColor theme="0" tint="-0.14996795556505021"/>
        </patternFill>
      </fill>
    </dxf>
    <dxf>
      <font>
        <color rgb="FFFF0000"/>
      </font>
      <fill>
        <patternFill>
          <bgColor theme="0" tint="-0.14996795556505021"/>
        </patternFill>
      </fill>
    </dxf>
    <dxf>
      <font>
        <color rgb="FFFFFF00"/>
      </font>
      <fill>
        <patternFill>
          <bgColor theme="0" tint="-0.14996795556505021"/>
        </patternFill>
      </fill>
    </dxf>
    <dxf>
      <font>
        <color rgb="FF008000"/>
      </font>
      <fill>
        <patternFill>
          <bgColor theme="0" tint="-0.14996795556505021"/>
        </patternFill>
      </fill>
    </dxf>
    <dxf>
      <font>
        <color rgb="FFFF0000"/>
      </font>
      <fill>
        <patternFill>
          <bgColor theme="0" tint="-0.14996795556505021"/>
        </patternFill>
      </fill>
    </dxf>
    <dxf>
      <font>
        <color rgb="FFFFFF00"/>
      </font>
      <fill>
        <patternFill>
          <bgColor theme="0" tint="-0.14996795556505021"/>
        </patternFill>
      </fill>
    </dxf>
    <dxf>
      <font>
        <color rgb="FF008000"/>
      </font>
      <fill>
        <patternFill>
          <bgColor theme="0" tint="-0.14996795556505021"/>
        </patternFill>
      </fill>
    </dxf>
    <dxf>
      <font>
        <color rgb="FFFF0000"/>
      </font>
      <fill>
        <patternFill>
          <bgColor theme="0" tint="-0.14996795556505021"/>
        </patternFill>
      </fill>
    </dxf>
    <dxf>
      <font>
        <color rgb="FFFFFF00"/>
      </font>
      <fill>
        <patternFill>
          <bgColor theme="0" tint="-0.14996795556505021"/>
        </patternFill>
      </fill>
    </dxf>
    <dxf>
      <font>
        <color rgb="FF008000"/>
      </font>
      <fill>
        <patternFill>
          <bgColor theme="0" tint="-0.14996795556505021"/>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theme="0" tint="-0.14996795556505021"/>
        </patternFill>
      </fill>
    </dxf>
    <dxf>
      <font>
        <color auto="1"/>
      </font>
      <fill>
        <patternFill>
          <bgColor rgb="FF00B050"/>
        </patternFill>
      </fill>
    </dxf>
    <dxf>
      <font>
        <color auto="1"/>
      </font>
      <fill>
        <patternFill>
          <bgColor rgb="FFFFFF00"/>
        </patternFill>
      </fill>
    </dxf>
    <dxf>
      <font>
        <color auto="1"/>
      </font>
      <fill>
        <patternFill>
          <bgColor rgb="FFFFC000"/>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b/>
        <i val="0"/>
        <color rgb="FFFFFF00"/>
      </font>
      <fill>
        <patternFill patternType="solid">
          <bgColor theme="0" tint="-0.14996795556505021"/>
        </patternFill>
      </fill>
    </dxf>
    <dxf>
      <font>
        <b/>
        <i val="0"/>
        <color rgb="FFFF0000"/>
      </font>
      <fill>
        <patternFill patternType="solid">
          <bgColor theme="0" tint="-0.14996795556505021"/>
        </patternFill>
      </fill>
    </dxf>
    <dxf>
      <font>
        <b/>
        <i val="0"/>
        <color rgb="FF008000"/>
      </font>
      <fill>
        <patternFill patternType="solid">
          <bgColor theme="0" tint="-0.14996795556505021"/>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rgb="FF00B050"/>
        </patternFill>
      </fill>
    </dxf>
    <dxf>
      <font>
        <color auto="1"/>
      </font>
      <fill>
        <patternFill>
          <bgColor rgb="FFFFFF00"/>
        </patternFill>
      </fill>
    </dxf>
    <dxf>
      <font>
        <color auto="1"/>
      </font>
      <fill>
        <patternFill>
          <bgColor rgb="FFC00000"/>
        </patternFill>
      </fill>
    </dxf>
    <dxf>
      <font>
        <color auto="1"/>
      </font>
      <fill>
        <patternFill>
          <bgColor theme="0" tint="-0.14996795556505021"/>
        </patternFill>
      </fill>
    </dxf>
    <dxf>
      <font>
        <color auto="1"/>
      </font>
      <fill>
        <patternFill>
          <bgColor rgb="FF00B050"/>
        </patternFill>
      </fill>
    </dxf>
    <dxf>
      <font>
        <color auto="1"/>
      </font>
      <fill>
        <patternFill>
          <bgColor rgb="FFFFFF00"/>
        </patternFill>
      </fill>
    </dxf>
    <dxf>
      <font>
        <color auto="1"/>
      </font>
      <fill>
        <patternFill>
          <bgColor rgb="FFFFC000"/>
        </patternFill>
      </fill>
    </dxf>
    <dxf>
      <font>
        <color auto="1"/>
      </font>
      <fill>
        <patternFill>
          <bgColor rgb="FFC00000"/>
        </patternFill>
      </fill>
    </dxf>
    <dxf>
      <font>
        <color auto="1"/>
      </font>
      <fill>
        <patternFill>
          <bgColor theme="0" tint="-0.14996795556505021"/>
        </patternFill>
      </fill>
    </dxf>
    <dxf>
      <font>
        <color auto="1"/>
      </font>
      <fill>
        <patternFill>
          <bgColor rgb="FF00B050"/>
        </patternFill>
      </fill>
    </dxf>
    <dxf>
      <font>
        <color auto="1"/>
      </font>
      <fill>
        <patternFill>
          <bgColor rgb="FFFFFF00"/>
        </patternFill>
      </fill>
    </dxf>
    <dxf>
      <font>
        <color auto="1"/>
      </font>
      <fill>
        <patternFill>
          <bgColor rgb="FFFFC000"/>
        </patternFill>
      </fill>
    </dxf>
  </dxfs>
  <tableStyles count="0" defaultTableStyle="TableStyleMedium2" defaultPivotStyle="PivotStyleLight16"/>
  <colors>
    <mruColors>
      <color rgb="FF008000"/>
      <color rgb="FFFF0000"/>
      <color rgb="FF00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en-US" sz="2800"/>
              <a:t>Calculated Summary Prescribed</a:t>
            </a:r>
            <a:r>
              <a:rPr lang="en-US" sz="2800" baseline="0"/>
              <a:t> Fire Plan Complexity</a:t>
            </a:r>
            <a:endParaRPr lang="en-US" sz="2800"/>
          </a:p>
        </c:rich>
      </c:tx>
      <c:layout/>
      <c:overlay val="1"/>
    </c:title>
    <c:autoTitleDeleted val="0"/>
    <c:plotArea>
      <c:layout>
        <c:manualLayout>
          <c:layoutTarget val="inner"/>
          <c:xMode val="edge"/>
          <c:yMode val="edge"/>
          <c:x val="7.9002405949256338E-2"/>
          <c:y val="0.37243920668856789"/>
          <c:w val="0.87635870516185477"/>
          <c:h val="0.34954372425301145"/>
        </c:manualLayout>
      </c:layout>
      <c:scatterChart>
        <c:scatterStyle val="lineMarker"/>
        <c:varyColors val="0"/>
        <c:ser>
          <c:idx val="0"/>
          <c:order val="0"/>
          <c:spPr>
            <a:ln w="25400">
              <a:noFill/>
            </a:ln>
          </c:spPr>
          <c:marker>
            <c:symbol val="circle"/>
            <c:size val="9"/>
            <c:spPr>
              <a:solidFill>
                <a:schemeClr val="tx1"/>
              </a:solidFill>
            </c:spPr>
          </c:marker>
          <c:trendline>
            <c:spPr>
              <a:ln w="28575">
                <a:solidFill>
                  <a:schemeClr val="tx1">
                    <a:lumMod val="95000"/>
                    <a:lumOff val="5000"/>
                  </a:schemeClr>
                </a:solidFill>
              </a:ln>
            </c:spPr>
            <c:trendlineType val="linear"/>
            <c:dispRSqr val="0"/>
            <c:dispEq val="0"/>
          </c:trendline>
          <c:xVal>
            <c:numRef>
              <c:f>Numerical!$I$26:$I$27</c:f>
              <c:numCache>
                <c:formatCode>General</c:formatCode>
                <c:ptCount val="2"/>
                <c:pt idx="0">
                  <c:v>11</c:v>
                </c:pt>
                <c:pt idx="1">
                  <c:v>33</c:v>
                </c:pt>
              </c:numCache>
            </c:numRef>
          </c:xVal>
          <c:yVal>
            <c:numRef>
              <c:f>Numerical!$J$26:$J$27</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3FA8-4880-B95F-FBD549DFE8CC}"/>
            </c:ext>
          </c:extLst>
        </c:ser>
        <c:ser>
          <c:idx val="2"/>
          <c:order val="1"/>
          <c:tx>
            <c:v>Post</c:v>
          </c:tx>
          <c:spPr>
            <a:ln w="28575">
              <a:solidFill>
                <a:schemeClr val="tx1">
                  <a:lumMod val="95000"/>
                  <a:lumOff val="5000"/>
                </a:schemeClr>
              </a:solidFill>
            </a:ln>
          </c:spPr>
          <c:marker>
            <c:symbol val="diamond"/>
            <c:size val="25"/>
            <c:spPr>
              <a:solidFill>
                <a:schemeClr val="tx1"/>
              </a:solidFill>
            </c:spPr>
          </c:marker>
          <c:dLbls>
            <c:dLbl>
              <c:idx val="0"/>
              <c:layout>
                <c:manualLayout>
                  <c:x val="-1.4892598080743316E-2"/>
                  <c:y val="-0.10939445902595508"/>
                </c:manualLayout>
              </c:layout>
              <c:tx>
                <c:rich>
                  <a:bodyPr/>
                  <a:lstStyle/>
                  <a:p>
                    <a:pPr>
                      <a:defRPr b="1"/>
                    </a:pPr>
                    <a:r>
                      <a:rPr lang="en-US" b="1"/>
                      <a:t>Final</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3FA8-4880-B95F-FBD549DFE8C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Numerical!$I$28</c:f>
              <c:numCache>
                <c:formatCode>General</c:formatCode>
                <c:ptCount val="1"/>
                <c:pt idx="0">
                  <c:v>33</c:v>
                </c:pt>
              </c:numCache>
            </c:numRef>
          </c:xVal>
          <c:yVal>
            <c:numRef>
              <c:f>Numerical!$J$28</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2-3FA8-4880-B95F-FBD549DFE8CC}"/>
            </c:ext>
          </c:extLst>
        </c:ser>
        <c:ser>
          <c:idx val="3"/>
          <c:order val="2"/>
          <c:tx>
            <c:v>Pre</c:v>
          </c:tx>
          <c:spPr>
            <a:ln w="28575">
              <a:solidFill>
                <a:schemeClr val="tx2">
                  <a:lumMod val="60000"/>
                  <a:lumOff val="40000"/>
                </a:schemeClr>
              </a:solidFill>
            </a:ln>
          </c:spPr>
          <c:marker>
            <c:symbol val="circle"/>
            <c:size val="21"/>
            <c:spPr>
              <a:solidFill>
                <a:schemeClr val="tx2">
                  <a:lumMod val="60000"/>
                  <a:lumOff val="40000"/>
                </a:schemeClr>
              </a:solidFill>
            </c:spPr>
          </c:marker>
          <c:dLbls>
            <c:dLbl>
              <c:idx val="0"/>
              <c:layout>
                <c:manualLayout>
                  <c:x val="-1.3533834586466165E-2"/>
                  <c:y val="-9.4814814814814866E-2"/>
                </c:manualLayout>
              </c:layout>
              <c:tx>
                <c:rich>
                  <a:bodyPr/>
                  <a:lstStyle/>
                  <a:p>
                    <a:pPr>
                      <a:defRPr sz="1000" b="1"/>
                    </a:pPr>
                    <a:r>
                      <a:rPr lang="en-US" sz="1000" b="1"/>
                      <a:t>Pre</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3FA8-4880-B95F-FBD549DFE8C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Numerical!$H$23</c:f>
              <c:numCache>
                <c:formatCode>General</c:formatCode>
                <c:ptCount val="1"/>
                <c:pt idx="0">
                  <c:v>11</c:v>
                </c:pt>
              </c:numCache>
            </c:numRef>
          </c:xVal>
          <c:yVal>
            <c:numLit>
              <c:formatCode>General</c:formatCode>
              <c:ptCount val="1"/>
              <c:pt idx="0">
                <c:v>1</c:v>
              </c:pt>
            </c:numLit>
          </c:yVal>
          <c:smooth val="0"/>
          <c:extLst xmlns:c16r2="http://schemas.microsoft.com/office/drawing/2015/06/chart">
            <c:ext xmlns:c16="http://schemas.microsoft.com/office/drawing/2014/chart" uri="{C3380CC4-5D6E-409C-BE32-E72D297353CC}">
              <c16:uniqueId val="{00000004-3FA8-4880-B95F-FBD549DFE8CC}"/>
            </c:ext>
          </c:extLst>
        </c:ser>
        <c:dLbls>
          <c:showLegendKey val="0"/>
          <c:showVal val="0"/>
          <c:showCatName val="0"/>
          <c:showSerName val="0"/>
          <c:showPercent val="0"/>
          <c:showBubbleSize val="0"/>
        </c:dLbls>
        <c:axId val="120066816"/>
        <c:axId val="120068352"/>
      </c:scatterChart>
      <c:valAx>
        <c:axId val="120066816"/>
        <c:scaling>
          <c:orientation val="minMax"/>
          <c:max val="34"/>
          <c:min val="10"/>
        </c:scaling>
        <c:delete val="1"/>
        <c:axPos val="b"/>
        <c:numFmt formatCode="General" sourceLinked="1"/>
        <c:majorTickMark val="out"/>
        <c:minorTickMark val="none"/>
        <c:tickLblPos val="nextTo"/>
        <c:crossAx val="120068352"/>
        <c:crosses val="autoZero"/>
        <c:crossBetween val="midCat"/>
      </c:valAx>
      <c:valAx>
        <c:axId val="120068352"/>
        <c:scaling>
          <c:orientation val="minMax"/>
          <c:max val="2"/>
        </c:scaling>
        <c:delete val="1"/>
        <c:axPos val="l"/>
        <c:numFmt formatCode="General" sourceLinked="1"/>
        <c:majorTickMark val="out"/>
        <c:minorTickMark val="none"/>
        <c:tickLblPos val="nextTo"/>
        <c:crossAx val="120066816"/>
        <c:crosses val="autoZero"/>
        <c:crossBetween val="midCat"/>
      </c:valAx>
      <c:spPr>
        <a:gradFill>
          <a:gsLst>
            <a:gs pos="0">
              <a:srgbClr val="00B050"/>
            </a:gs>
            <a:gs pos="50000">
              <a:srgbClr val="FFFF00"/>
            </a:gs>
            <a:gs pos="15000">
              <a:srgbClr val="97DF21"/>
            </a:gs>
            <a:gs pos="85000">
              <a:srgbClr val="FF0300">
                <a:lumMod val="76000"/>
              </a:srgbClr>
            </a:gs>
            <a:gs pos="100000">
              <a:srgbClr val="4D0808"/>
            </a:gs>
          </a:gsLst>
          <a:lin ang="21594000" scaled="0"/>
        </a:gradFill>
      </c:spPr>
    </c:plotArea>
    <c:plotVisOnly val="1"/>
    <c:dispBlanksAs val="gap"/>
    <c:showDLblsOverMax val="0"/>
  </c:chart>
  <c:spPr>
    <a:ln w="25400">
      <a:solidFill>
        <a:schemeClr val="tx1">
          <a:lumMod val="95000"/>
          <a:lumOff val="5000"/>
        </a:schemeClr>
      </a:solidFill>
    </a:ln>
  </c:spPr>
  <c:printSettings>
    <c:headerFooter/>
    <c:pageMargins b="0.75" l="0.7" r="0.7" t="0.75" header="0.3" footer="0.3"/>
    <c:pageSetup orientation="portrait"/>
  </c:printSettings>
  <c:userShapes r:id="rId1"/>
</c:chartSpac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87842</xdr:colOff>
      <xdr:row>26</xdr:row>
      <xdr:rowOff>65617</xdr:rowOff>
    </xdr:from>
    <xdr:to>
      <xdr:col>11</xdr:col>
      <xdr:colOff>106891</xdr:colOff>
      <xdr:row>37</xdr:row>
      <xdr:rowOff>127000</xdr:rowOff>
    </xdr:to>
    <xdr:graphicFrame macro="">
      <xdr:nvGraphicFramePr>
        <xdr:cNvPr id="2" name="Chart 1" descr="Scale" title="Calculated Summary of Prescribed Fire Plan Complexit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113401</xdr:colOff>
      <xdr:row>0</xdr:row>
      <xdr:rowOff>130332</xdr:rowOff>
    </xdr:from>
    <xdr:to>
      <xdr:col>1</xdr:col>
      <xdr:colOff>650875</xdr:colOff>
      <xdr:row>5</xdr:row>
      <xdr:rowOff>96792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401" y="130332"/>
          <a:ext cx="1108974" cy="918960"/>
        </a:xfrm>
        <a:prstGeom prst="rect">
          <a:avLst/>
        </a:prstGeom>
      </xdr:spPr>
    </xdr:pic>
    <xdr:clientData/>
  </xdr:twoCellAnchor>
  <xdr:twoCellAnchor>
    <xdr:from>
      <xdr:col>1</xdr:col>
      <xdr:colOff>683382</xdr:colOff>
      <xdr:row>0</xdr:row>
      <xdr:rowOff>81643</xdr:rowOff>
    </xdr:from>
    <xdr:to>
      <xdr:col>12</xdr:col>
      <xdr:colOff>0</xdr:colOff>
      <xdr:row>7</xdr:row>
      <xdr:rowOff>149679</xdr:rowOff>
    </xdr:to>
    <xdr:sp macro="" textlink="">
      <xdr:nvSpPr>
        <xdr:cNvPr id="4" name="TextBox 3"/>
        <xdr:cNvSpPr txBox="1"/>
      </xdr:nvSpPr>
      <xdr:spPr>
        <a:xfrm>
          <a:off x="1254882" y="81643"/>
          <a:ext cx="11111743" cy="1401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NWCG Prescribed Fire Summary and Final Complexity Worksheet (PMS 424-1)</a:t>
          </a:r>
          <a:endParaRPr lang="en-US" sz="1800">
            <a:solidFill>
              <a:schemeClr val="dk1"/>
            </a:solidFill>
            <a:effectLst/>
            <a:latin typeface="+mn-lt"/>
            <a:ea typeface="+mn-ea"/>
            <a:cs typeface="+mn-cs"/>
          </a:endParaRPr>
        </a:p>
        <a:p>
          <a:r>
            <a:rPr lang="en-US" sz="1600">
              <a:solidFill>
                <a:schemeClr val="dk1"/>
              </a:solidFill>
              <a:effectLst/>
              <a:latin typeface="+mn-lt"/>
              <a:ea typeface="+mn-ea"/>
              <a:cs typeface="+mn-cs"/>
            </a:rPr>
            <a:t>This worksheet is supplemental to the </a:t>
          </a:r>
          <a:r>
            <a:rPr lang="en-US" sz="1600" i="1">
              <a:solidFill>
                <a:schemeClr val="dk1"/>
              </a:solidFill>
              <a:effectLst/>
              <a:latin typeface="+mn-lt"/>
              <a:ea typeface="+mn-ea"/>
              <a:cs typeface="+mn-cs"/>
            </a:rPr>
            <a:t>Prescribed Fire Complexity Rating System Guide</a:t>
          </a:r>
          <a:r>
            <a:rPr lang="en-US" sz="1600">
              <a:solidFill>
                <a:schemeClr val="dk1"/>
              </a:solidFill>
              <a:effectLst/>
              <a:latin typeface="+mn-lt"/>
              <a:ea typeface="+mn-ea"/>
              <a:cs typeface="+mn-cs"/>
            </a:rPr>
            <a:t> (PMS 424). It is designed to enable effective risk management. The </a:t>
          </a:r>
          <a:r>
            <a:rPr lang="en-US" sz="1600" i="1">
              <a:solidFill>
                <a:schemeClr val="dk1"/>
              </a:solidFill>
              <a:effectLst/>
              <a:latin typeface="+mn-lt"/>
              <a:ea typeface="+mn-ea"/>
              <a:cs typeface="+mn-cs"/>
            </a:rPr>
            <a:t>Interagency Prescribed Fire Planning and Implementation Procedures Guide </a:t>
          </a:r>
          <a:r>
            <a:rPr lang="en-US" sz="1600">
              <a:solidFill>
                <a:schemeClr val="dk1"/>
              </a:solidFill>
              <a:effectLst/>
              <a:latin typeface="+mn-lt"/>
              <a:ea typeface="+mn-ea"/>
              <a:cs typeface="+mn-cs"/>
            </a:rPr>
            <a:t>(PMS 484) provides further explanation. This becomes Element 3 of the prescribed fire plan.</a:t>
          </a:r>
        </a:p>
        <a:p>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0.14653</cdr:x>
      <cdr:y>0.72852</cdr:y>
    </cdr:from>
    <cdr:to>
      <cdr:x>0.25903</cdr:x>
      <cdr:y>0.88889</cdr:y>
    </cdr:to>
    <cdr:sp macro="" textlink="">
      <cdr:nvSpPr>
        <cdr:cNvPr id="2" name="TextBox 1"/>
        <cdr:cNvSpPr txBox="1"/>
      </cdr:nvSpPr>
      <cdr:spPr>
        <a:xfrm xmlns:a="http://schemas.openxmlformats.org/drawingml/2006/main">
          <a:off x="3176958" y="1561308"/>
          <a:ext cx="2439144" cy="343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Low</a:t>
          </a:r>
        </a:p>
      </cdr:txBody>
    </cdr:sp>
  </cdr:relSizeAnchor>
  <cdr:relSizeAnchor xmlns:cdr="http://schemas.openxmlformats.org/drawingml/2006/chartDrawing">
    <cdr:from>
      <cdr:x>0.75714</cdr:x>
      <cdr:y>0.72274</cdr:y>
    </cdr:from>
    <cdr:to>
      <cdr:x>0.86964</cdr:x>
      <cdr:y>0.87778</cdr:y>
    </cdr:to>
    <cdr:sp macro="" textlink="">
      <cdr:nvSpPr>
        <cdr:cNvPr id="4" name="TextBox 1"/>
        <cdr:cNvSpPr txBox="1"/>
      </cdr:nvSpPr>
      <cdr:spPr>
        <a:xfrm xmlns:a="http://schemas.openxmlformats.org/drawingml/2006/main">
          <a:off x="16415765" y="1548921"/>
          <a:ext cx="2439144" cy="3322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High</a:t>
          </a:r>
        </a:p>
      </cdr:txBody>
    </cdr:sp>
  </cdr:relSizeAnchor>
  <cdr:relSizeAnchor xmlns:cdr="http://schemas.openxmlformats.org/drawingml/2006/chartDrawing">
    <cdr:from>
      <cdr:x>0.45992</cdr:x>
      <cdr:y>0.71959</cdr:y>
    </cdr:from>
    <cdr:to>
      <cdr:x>0.57242</cdr:x>
      <cdr:y>0.87778</cdr:y>
    </cdr:to>
    <cdr:sp macro="" textlink="">
      <cdr:nvSpPr>
        <cdr:cNvPr id="5" name="TextBox 1"/>
        <cdr:cNvSpPr txBox="1"/>
      </cdr:nvSpPr>
      <cdr:spPr>
        <a:xfrm xmlns:a="http://schemas.openxmlformats.org/drawingml/2006/main">
          <a:off x="9971655" y="1542171"/>
          <a:ext cx="2439144" cy="339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Mod</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238125</xdr:colOff>
          <xdr:row>8</xdr:row>
          <xdr:rowOff>219075</xdr:rowOff>
        </xdr:from>
        <xdr:to>
          <xdr:col>13</xdr:col>
          <xdr:colOff>276225</xdr:colOff>
          <xdr:row>8</xdr:row>
          <xdr:rowOff>1876425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xdr:row>
          <xdr:rowOff>219075</xdr:rowOff>
        </xdr:from>
        <xdr:to>
          <xdr:col>13</xdr:col>
          <xdr:colOff>276225</xdr:colOff>
          <xdr:row>8</xdr:row>
          <xdr:rowOff>1876425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xdr:row>
          <xdr:rowOff>981075</xdr:rowOff>
        </xdr:from>
        <xdr:to>
          <xdr:col>12</xdr:col>
          <xdr:colOff>276225</xdr:colOff>
          <xdr:row>9</xdr:row>
          <xdr:rowOff>733425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152400</xdr:rowOff>
        </xdr:from>
        <xdr:to>
          <xdr:col>10</xdr:col>
          <xdr:colOff>57150</xdr:colOff>
          <xdr:row>8</xdr:row>
          <xdr:rowOff>942975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ueller/Downloads/201501109_RxPlanComplexityRating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ity Rating"/>
      <sheetName val="LookupData"/>
    </sheetNames>
    <sheetDataSet>
      <sheetData sheetId="0"/>
      <sheetData sheetId="1">
        <row r="1">
          <cell r="D1" t="str">
            <v>LOW</v>
          </cell>
        </row>
        <row r="2">
          <cell r="D2" t="str">
            <v>MODERATE</v>
          </cell>
        </row>
        <row r="3">
          <cell r="D3" t="str">
            <v>HIGH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3.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
  <sheetViews>
    <sheetView showGridLines="0" showRowColHeaders="0" zoomScale="90" zoomScaleNormal="90" workbookViewId="0">
      <selection sqref="A1:B1"/>
    </sheetView>
  </sheetViews>
  <sheetFormatPr defaultRowHeight="15" x14ac:dyDescent="0.25"/>
  <cols>
    <col min="1" max="1" width="8.5703125" bestFit="1" customWidth="1"/>
    <col min="2" max="2" width="27.140625" bestFit="1" customWidth="1"/>
    <col min="3" max="3" width="15.7109375" bestFit="1" customWidth="1"/>
    <col min="4" max="4" width="18.28515625" bestFit="1" customWidth="1"/>
    <col min="12" max="12" width="63.5703125" customWidth="1"/>
  </cols>
  <sheetData>
    <row r="1" spans="1:12" s="10" customFormat="1" ht="54.75" customHeight="1" thickBot="1" x14ac:dyDescent="0.4">
      <c r="A1" s="97" t="s">
        <v>143</v>
      </c>
      <c r="B1" s="98"/>
      <c r="C1" s="47" t="s">
        <v>36</v>
      </c>
      <c r="D1" s="48" t="s">
        <v>66</v>
      </c>
      <c r="E1" s="85" t="s">
        <v>50</v>
      </c>
      <c r="F1" s="86"/>
      <c r="G1" s="86"/>
      <c r="H1" s="86"/>
      <c r="I1" s="86"/>
      <c r="J1" s="86"/>
      <c r="K1" s="86"/>
      <c r="L1" s="87"/>
    </row>
    <row r="2" spans="1:12" s="10" customFormat="1" ht="126.75" customHeight="1" thickBot="1" x14ac:dyDescent="0.3">
      <c r="A2" s="82" t="s">
        <v>6</v>
      </c>
      <c r="B2" s="43" t="s">
        <v>7</v>
      </c>
      <c r="C2" s="66" t="s">
        <v>24</v>
      </c>
      <c r="D2" s="46" t="s">
        <v>2</v>
      </c>
      <c r="E2" s="88"/>
      <c r="F2" s="89"/>
      <c r="G2" s="89"/>
      <c r="H2" s="89"/>
      <c r="I2" s="89"/>
      <c r="J2" s="89"/>
      <c r="K2" s="89"/>
      <c r="L2" s="90"/>
    </row>
    <row r="3" spans="1:12" s="10" customFormat="1" ht="130.5" customHeight="1" thickBot="1" x14ac:dyDescent="0.3">
      <c r="A3" s="83"/>
      <c r="B3" s="44" t="s">
        <v>8</v>
      </c>
      <c r="C3" s="66" t="s">
        <v>27</v>
      </c>
      <c r="D3" s="46" t="s">
        <v>35</v>
      </c>
      <c r="E3" s="91"/>
      <c r="F3" s="92"/>
      <c r="G3" s="92"/>
      <c r="H3" s="92"/>
      <c r="I3" s="92"/>
      <c r="J3" s="92"/>
      <c r="K3" s="92"/>
      <c r="L3" s="93"/>
    </row>
    <row r="4" spans="1:12" s="10" customFormat="1" ht="132.75" customHeight="1" thickBot="1" x14ac:dyDescent="0.3">
      <c r="A4" s="84"/>
      <c r="B4" s="45" t="s">
        <v>33</v>
      </c>
      <c r="C4" s="66" t="s">
        <v>26</v>
      </c>
      <c r="D4" s="46" t="s">
        <v>1</v>
      </c>
      <c r="E4" s="94"/>
      <c r="F4" s="95"/>
      <c r="G4" s="95"/>
      <c r="H4" s="95"/>
      <c r="I4" s="95"/>
      <c r="J4" s="95"/>
      <c r="K4" s="95"/>
      <c r="L4" s="96"/>
    </row>
  </sheetData>
  <sheetProtection sheet="1" selectLockedCells="1"/>
  <mergeCells count="6">
    <mergeCell ref="A2:A4"/>
    <mergeCell ref="E1:L1"/>
    <mergeCell ref="E2:L2"/>
    <mergeCell ref="E3:L3"/>
    <mergeCell ref="E4:L4"/>
    <mergeCell ref="A1:B1"/>
  </mergeCells>
  <conditionalFormatting sqref="C2">
    <cfRule type="cellIs" dxfId="86" priority="14" operator="equal">
      <formula>"Multiple"</formula>
    </cfRule>
    <cfRule type="cellIs" dxfId="85" priority="15" operator="equal">
      <formula>"Few"</formula>
    </cfRule>
    <cfRule type="cellIs" dxfId="84" priority="16" operator="equal">
      <formula>"Nominal"</formula>
    </cfRule>
    <cfRule type="cellIs" dxfId="83" priority="17" operator="equal">
      <formula>"None"</formula>
    </cfRule>
    <cfRule type="cellIs" dxfId="82" priority="18" operator="equal">
      <formula>"Considerable"</formula>
    </cfRule>
  </conditionalFormatting>
  <conditionalFormatting sqref="C3:C4">
    <cfRule type="cellIs" dxfId="81" priority="9" operator="equal">
      <formula>"Multiple"</formula>
    </cfRule>
    <cfRule type="cellIs" dxfId="80" priority="10" operator="equal">
      <formula>"Few"</formula>
    </cfRule>
    <cfRule type="cellIs" dxfId="79" priority="11" operator="equal">
      <formula>"Nominal"</formula>
    </cfRule>
    <cfRule type="cellIs" dxfId="78" priority="12" operator="equal">
      <formula>"None"</formula>
    </cfRule>
    <cfRule type="cellIs" dxfId="77" priority="13" operator="equal">
      <formula>"Considerable"</formula>
    </cfRule>
  </conditionalFormatting>
  <conditionalFormatting sqref="D2">
    <cfRule type="cellIs" dxfId="76" priority="5" operator="equal">
      <formula>"Mod"</formula>
    </cfRule>
    <cfRule type="cellIs" dxfId="75" priority="6" operator="equal">
      <formula>"Low"</formula>
    </cfRule>
    <cfRule type="cellIs" dxfId="74" priority="8" operator="equal">
      <formula>"High"</formula>
    </cfRule>
  </conditionalFormatting>
  <conditionalFormatting sqref="D3:D4">
    <cfRule type="cellIs" dxfId="73" priority="1" operator="equal">
      <formula>"Mod"</formula>
    </cfRule>
    <cfRule type="cellIs" dxfId="72" priority="2" operator="equal">
      <formula>"Low"</formula>
    </cfRule>
    <cfRule type="cellIs" dxfId="71" priority="3" operator="equal">
      <formula>"High"</formula>
    </cfRule>
  </conditionalFormatting>
  <dataValidations count="2">
    <dataValidation type="list" allowBlank="1" showInputMessage="1" showErrorMessage="1" sqref="C2:C4">
      <formula1>ValEl</formula1>
    </dataValidation>
    <dataValidation type="list" allowBlank="1" showInputMessage="1" showErrorMessage="1" sqref="D2:D4">
      <formula1>LMH</formula1>
    </dataValidation>
  </dataValidations>
  <pageMargins left="0.7" right="0.7" top="0.75" bottom="0.75" header="0.3" footer="0.3"/>
  <pageSetup scale="45" orientation="portrait" r:id="rId1"/>
  <headerFooter>
    <oddHeader>&amp;L&amp;A&amp;R&amp;D</oddHeader>
    <oddFooter>&amp;L&amp;Z&amp;F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showGridLines="0" showRowColHeaders="0" showRuler="0" zoomScale="90" zoomScaleNormal="90" workbookViewId="0">
      <selection activeCell="B4" sqref="B4:B5"/>
    </sheetView>
  </sheetViews>
  <sheetFormatPr defaultRowHeight="18.75" x14ac:dyDescent="0.3"/>
  <cols>
    <col min="1" max="1" width="30" style="55" bestFit="1" customWidth="1"/>
    <col min="2" max="2" width="14" style="36" bestFit="1" customWidth="1"/>
    <col min="3" max="3" width="161" style="36" customWidth="1"/>
    <col min="4" max="4" width="17.28515625" style="36" customWidth="1"/>
    <col min="5" max="5" width="3.85546875" style="10" customWidth="1"/>
    <col min="6" max="16384" width="9.140625" style="10"/>
  </cols>
  <sheetData>
    <row r="1" spans="1:4" s="31" customFormat="1" ht="94.5" thickBot="1" x14ac:dyDescent="0.35">
      <c r="A1" s="38" t="s">
        <v>67</v>
      </c>
      <c r="B1" s="38" t="s">
        <v>63</v>
      </c>
      <c r="C1" s="38" t="s">
        <v>59</v>
      </c>
      <c r="D1" s="38" t="s">
        <v>68</v>
      </c>
    </row>
    <row r="2" spans="1:4" ht="94.5" x14ac:dyDescent="0.25">
      <c r="A2" s="99" t="s">
        <v>0</v>
      </c>
      <c r="B2" s="101" t="s">
        <v>2</v>
      </c>
      <c r="C2" s="34" t="str">
        <f>VLOOKUP(B2,List!$B$38:$D$40,2,FALSE)</f>
        <v>• Safety issues and hazards are easily identifiable, addressed in briefings, and managed.
• Minimal organization produces little exposure of personnel to hazards.
• Adverse impacts to public health and safety are unlikely.
• Activities are high frequency/low risk.
• Fatigue and exposure to hazards are limited.
• Standard safety briefings and attention to Lookouts, Communications, Escape Routes, and Safety Zones (LCES) are sufficient.</v>
      </c>
      <c r="D2" s="101" t="s">
        <v>48</v>
      </c>
    </row>
    <row r="3" spans="1:4" ht="62.25" customHeight="1" thickBot="1" x14ac:dyDescent="0.3">
      <c r="A3" s="100"/>
      <c r="B3" s="102"/>
      <c r="C3" s="35"/>
      <c r="D3" s="102"/>
    </row>
    <row r="4" spans="1:4" ht="63" x14ac:dyDescent="0.25">
      <c r="A4" s="99" t="s">
        <v>3</v>
      </c>
      <c r="B4" s="101" t="s">
        <v>2</v>
      </c>
      <c r="C4" s="34" t="str">
        <f>VLOOKUP(B4,List!$B$11:$C$13,2,FALSE)</f>
        <v>• Terrain is mostly flat or the slope and aspect are uniform, leading to a relatively unvarying fire.
• Winds, fuel moisture, microclimate, and other fire conditions are relatively uniform and are not conducive to active fire spread.
• Fire behavior is highly predictable.
• Fire spread beyond the immediate ignition area(s) is not likely to occur or contribute to any control problems.</v>
      </c>
      <c r="D4" s="101" t="s">
        <v>48</v>
      </c>
    </row>
    <row r="5" spans="1:4" ht="66.75" customHeight="1" thickBot="1" x14ac:dyDescent="0.3">
      <c r="A5" s="100"/>
      <c r="B5" s="102"/>
      <c r="C5" s="35"/>
      <c r="D5" s="102"/>
    </row>
    <row r="6" spans="1:4" ht="110.25" x14ac:dyDescent="0.25">
      <c r="A6" s="99" t="s">
        <v>49</v>
      </c>
      <c r="B6" s="101" t="s">
        <v>2</v>
      </c>
      <c r="C6" s="34" t="str">
        <f>VLOOKUP(B6,List!$B$20:$C$22,2,FALSE)</f>
        <v xml:space="preserve">• Ranges from no potential to a likelihood of few mechanisms such as spot fires, slopovers or fire creeping, each comprising small areas that are readily detected, accessed, and controlled by holding resources available on the prescribed fire.
• No ladder fuels or concentrations are near critical holding points.
• Ignition procedures do not create intense fire behavior.
• Probability of ignition in fuels outside the unit is low.
• Local drought and or fire danger indices are expected to be low to moderate.
</v>
      </c>
      <c r="D6" s="101" t="s">
        <v>48</v>
      </c>
    </row>
    <row r="7" spans="1:4" ht="71.25" customHeight="1" thickBot="1" x14ac:dyDescent="0.3">
      <c r="A7" s="100"/>
      <c r="B7" s="102"/>
      <c r="C7" s="35"/>
      <c r="D7" s="102"/>
    </row>
    <row r="8" spans="1:4" ht="94.5" customHeight="1" x14ac:dyDescent="0.25">
      <c r="A8" s="99" t="s">
        <v>70</v>
      </c>
      <c r="B8" s="101" t="s">
        <v>2</v>
      </c>
      <c r="C8" s="34" t="str">
        <f>VLOOKUP(B8,List!$B$14:$C$16,2,FALSE)</f>
        <v>• An unexpected or adverse event is unlikely and coordination of firing sequence, patterns and timing is not critical to meet project objectives.
• Specific fire intensities or rate of spread (ROS) are not critical for meeting resource objectives.</v>
      </c>
      <c r="D8" s="101" t="s">
        <v>48</v>
      </c>
    </row>
    <row r="9" spans="1:4" ht="90" customHeight="1" thickBot="1" x14ac:dyDescent="0.3">
      <c r="A9" s="100"/>
      <c r="B9" s="102"/>
      <c r="C9" s="35"/>
      <c r="D9" s="102"/>
    </row>
    <row r="10" spans="1:4" ht="94.5" x14ac:dyDescent="0.25">
      <c r="A10" s="99" t="s">
        <v>71</v>
      </c>
      <c r="B10" s="101" t="s">
        <v>2</v>
      </c>
      <c r="C10" s="34" t="str">
        <f>VLOOKUP(B10,List!$B$17:$C$19,2,FALSE)</f>
        <v xml:space="preserve">• Ignition operations should be accomplished within one operational period.
• Burn unit is small in size and residual burning is not expected after primary burn out of the unit.
• Decrease in seasonal severity is expected.
• Short time frame does not require special logistical support.
• Mop-up is minimal or none is anticipated/planned.
</v>
      </c>
      <c r="D10" s="101" t="s">
        <v>48</v>
      </c>
    </row>
    <row r="11" spans="1:4" ht="89.25" customHeight="1" thickBot="1" x14ac:dyDescent="0.3">
      <c r="A11" s="100"/>
      <c r="B11" s="103"/>
      <c r="C11" s="35"/>
      <c r="D11" s="102"/>
    </row>
    <row r="12" spans="1:4" ht="78.75" x14ac:dyDescent="0.25">
      <c r="A12" s="99" t="s">
        <v>72</v>
      </c>
      <c r="B12" s="101" t="s">
        <v>2</v>
      </c>
      <c r="C12" s="34" t="str">
        <f>VLOOKUP(B12,List!$B$8:$C$10,2,FALSE)</f>
        <v xml:space="preserve">• Smoke concerns are generally few or easily mitigated.
• Smoke will be short-lived or inconspicuous.
• Exposure to smoke by firefighters and the public will be minimal.
• Few concerns exist about smoke from nearby communities.
</v>
      </c>
      <c r="D12" s="101" t="s">
        <v>48</v>
      </c>
    </row>
    <row r="13" spans="1:4" ht="89.25" customHeight="1" thickBot="1" x14ac:dyDescent="0.3">
      <c r="A13" s="104"/>
      <c r="B13" s="102"/>
      <c r="C13" s="35"/>
      <c r="D13" s="102"/>
    </row>
    <row r="14" spans="1:4" ht="78.75" x14ac:dyDescent="0.25">
      <c r="A14" s="99" t="s">
        <v>73</v>
      </c>
      <c r="B14" s="101" t="s">
        <v>2</v>
      </c>
      <c r="C14" s="34" t="str">
        <f>VLOOKUP(B14,List!$B$23:$D$25,2,FALSE)</f>
        <v xml:space="preserve">• Activities are mostly independent from each other.
• Coordination of activities is simple and straightforward.
• The project does not involve another land management agency or jurisdiction.
</v>
      </c>
      <c r="D14" s="101" t="s">
        <v>48</v>
      </c>
    </row>
    <row r="15" spans="1:4" ht="89.25" customHeight="1" thickBot="1" x14ac:dyDescent="0.3">
      <c r="A15" s="100"/>
      <c r="B15" s="102"/>
      <c r="C15" s="35"/>
      <c r="D15" s="102"/>
    </row>
    <row r="16" spans="1:4" ht="63" x14ac:dyDescent="0.25">
      <c r="A16" s="99" t="s">
        <v>4</v>
      </c>
      <c r="B16" s="101" t="s">
        <v>2</v>
      </c>
      <c r="C16" s="34" t="str">
        <f>VLOOKUP(B16,List!$B$26:$D$28,2,FALSE)</f>
        <v xml:space="preserve">• A small number of qualified people are required to implement the prescribed fire.
• A single level of supervision is all that is needed (i.e. Burn Boss plus lighters and holders).
</v>
      </c>
      <c r="D16" s="101" t="s">
        <v>48</v>
      </c>
    </row>
    <row r="17" spans="1:4" ht="89.25" customHeight="1" thickBot="1" x14ac:dyDescent="0.3">
      <c r="A17" s="100"/>
      <c r="B17" s="102"/>
      <c r="C17" s="35"/>
      <c r="D17" s="102"/>
    </row>
    <row r="18" spans="1:4" ht="63" x14ac:dyDescent="0.25">
      <c r="A18" s="99" t="s">
        <v>74</v>
      </c>
      <c r="B18" s="101" t="s">
        <v>2</v>
      </c>
      <c r="C18" s="34" t="str">
        <f>VLOOKUP(B18,List!$B$29:$D$31,2,FALSE)</f>
        <v xml:space="preserve">• Few if any issues are present that hamper meeting treatment resource objectives.
• Few or no adverse impacts are expected if resource objectives are not met.
• No critical holding points.
</v>
      </c>
      <c r="D18" s="101" t="s">
        <v>48</v>
      </c>
    </row>
    <row r="19" spans="1:4" ht="89.25" customHeight="1" thickBot="1" x14ac:dyDescent="0.3">
      <c r="A19" s="100"/>
      <c r="B19" s="102"/>
      <c r="C19" s="35"/>
      <c r="D19" s="102"/>
    </row>
    <row r="20" spans="1:4" ht="15.75" customHeight="1" x14ac:dyDescent="0.25">
      <c r="A20" s="99" t="s">
        <v>5</v>
      </c>
      <c r="B20" s="101" t="s">
        <v>2</v>
      </c>
      <c r="C20" s="34" t="str">
        <f>VLOOKUP(B20,List!$B$32:$D$34,2,FALSE)</f>
        <v xml:space="preserve">• Constraints exist with little impact on implementing the prescribed fire or achieving objectives.
</v>
      </c>
      <c r="D20" s="101" t="s">
        <v>48</v>
      </c>
    </row>
    <row r="21" spans="1:4" ht="89.25" customHeight="1" thickBot="1" x14ac:dyDescent="0.3">
      <c r="A21" s="100"/>
      <c r="B21" s="102"/>
      <c r="C21" s="35"/>
      <c r="D21" s="102"/>
    </row>
    <row r="22" spans="1:4" ht="31.5" x14ac:dyDescent="0.25">
      <c r="A22" s="99" t="s">
        <v>75</v>
      </c>
      <c r="B22" s="101" t="s">
        <v>2</v>
      </c>
      <c r="C22" s="34" t="str">
        <f>VLOOKUP(B22,List!$B$35:$D$37,2,FALSE)</f>
        <v>• Minimal logistical support is needed to safely meet prescribed fire objectives.
• No special equipment, support or communications needs are required.</v>
      </c>
      <c r="D22" s="101" t="s">
        <v>48</v>
      </c>
    </row>
    <row r="23" spans="1:4" ht="89.25" customHeight="1" thickBot="1" x14ac:dyDescent="0.3">
      <c r="A23" s="100"/>
      <c r="B23" s="102"/>
      <c r="C23" s="35"/>
      <c r="D23" s="102"/>
    </row>
  </sheetData>
  <sheetProtection sheet="1" selectLockedCells="1"/>
  <mergeCells count="33">
    <mergeCell ref="B18:B19"/>
    <mergeCell ref="B14:B15"/>
    <mergeCell ref="A16:A17"/>
    <mergeCell ref="A18:A19"/>
    <mergeCell ref="B8:B9"/>
    <mergeCell ref="B6:B7"/>
    <mergeCell ref="A14:A15"/>
    <mergeCell ref="A6:A7"/>
    <mergeCell ref="A8:A9"/>
    <mergeCell ref="A10:A11"/>
    <mergeCell ref="A12:A13"/>
    <mergeCell ref="A22:A23"/>
    <mergeCell ref="D22:D23"/>
    <mergeCell ref="D20:D21"/>
    <mergeCell ref="B22:B23"/>
    <mergeCell ref="B20:B21"/>
    <mergeCell ref="A20:A21"/>
    <mergeCell ref="A2:A3"/>
    <mergeCell ref="D12:D13"/>
    <mergeCell ref="D14:D15"/>
    <mergeCell ref="D16:D17"/>
    <mergeCell ref="D18:D19"/>
    <mergeCell ref="D2:D3"/>
    <mergeCell ref="D4:D5"/>
    <mergeCell ref="D6:D7"/>
    <mergeCell ref="D8:D9"/>
    <mergeCell ref="D10:D11"/>
    <mergeCell ref="B2:B3"/>
    <mergeCell ref="B4:B5"/>
    <mergeCell ref="A4:A5"/>
    <mergeCell ref="B16:B17"/>
    <mergeCell ref="B12:B13"/>
    <mergeCell ref="B10:B11"/>
  </mergeCells>
  <conditionalFormatting sqref="B2 B20 B18 B16 B14 B12 B10 B8 B6 B4">
    <cfRule type="cellIs" dxfId="70" priority="55" operator="equal">
      <formula>"Low"</formula>
    </cfRule>
  </conditionalFormatting>
  <conditionalFormatting sqref="B2 B20 B18 B16 B14 B12 B10 B8 B6 B4">
    <cfRule type="cellIs" dxfId="69" priority="53" operator="equal">
      <formula>"High"</formula>
    </cfRule>
    <cfRule type="cellIs" dxfId="68" priority="54" operator="equal">
      <formula>"Mod"</formula>
    </cfRule>
  </conditionalFormatting>
  <conditionalFormatting sqref="B22">
    <cfRule type="cellIs" dxfId="67" priority="25" operator="equal">
      <formula>"Low"</formula>
    </cfRule>
  </conditionalFormatting>
  <conditionalFormatting sqref="B22">
    <cfRule type="cellIs" dxfId="66" priority="23" operator="equal">
      <formula>"High"</formula>
    </cfRule>
    <cfRule type="cellIs" dxfId="65" priority="24" operator="equal">
      <formula>"Mod"</formula>
    </cfRule>
  </conditionalFormatting>
  <conditionalFormatting sqref="D2:D3">
    <cfRule type="cellIs" dxfId="64" priority="21" operator="equal">
      <formula>"No"</formula>
    </cfRule>
    <cfRule type="cellIs" dxfId="63" priority="22" operator="equal">
      <formula>"Yes"</formula>
    </cfRule>
  </conditionalFormatting>
  <conditionalFormatting sqref="D4:D5">
    <cfRule type="cellIs" dxfId="62" priority="19" operator="equal">
      <formula>"No"</formula>
    </cfRule>
    <cfRule type="cellIs" dxfId="61" priority="20" operator="equal">
      <formula>"Yes"</formula>
    </cfRule>
  </conditionalFormatting>
  <conditionalFormatting sqref="D8:D9">
    <cfRule type="cellIs" dxfId="60" priority="17" operator="equal">
      <formula>"No"</formula>
    </cfRule>
    <cfRule type="cellIs" dxfId="59" priority="18" operator="equal">
      <formula>"Yes"</formula>
    </cfRule>
  </conditionalFormatting>
  <conditionalFormatting sqref="D10:D11">
    <cfRule type="cellIs" dxfId="58" priority="15" operator="equal">
      <formula>"No"</formula>
    </cfRule>
    <cfRule type="cellIs" dxfId="57" priority="16" operator="equal">
      <formula>"Yes"</formula>
    </cfRule>
  </conditionalFormatting>
  <conditionalFormatting sqref="D12:D13">
    <cfRule type="cellIs" dxfId="56" priority="13" operator="equal">
      <formula>"No"</formula>
    </cfRule>
    <cfRule type="cellIs" dxfId="55" priority="14" operator="equal">
      <formula>"Yes"</formula>
    </cfRule>
  </conditionalFormatting>
  <conditionalFormatting sqref="D14:D15">
    <cfRule type="cellIs" dxfId="54" priority="11" operator="equal">
      <formula>"No"</formula>
    </cfRule>
    <cfRule type="cellIs" dxfId="53" priority="12" operator="equal">
      <formula>"Yes"</formula>
    </cfRule>
  </conditionalFormatting>
  <conditionalFormatting sqref="D16:D17">
    <cfRule type="cellIs" dxfId="52" priority="9" operator="equal">
      <formula>"No"</formula>
    </cfRule>
    <cfRule type="cellIs" dxfId="51" priority="10" operator="equal">
      <formula>"Yes"</formula>
    </cfRule>
  </conditionalFormatting>
  <conditionalFormatting sqref="D18:D19">
    <cfRule type="cellIs" dxfId="50" priority="7" operator="equal">
      <formula>"No"</formula>
    </cfRule>
    <cfRule type="cellIs" dxfId="49" priority="8" operator="equal">
      <formula>"Yes"</formula>
    </cfRule>
  </conditionalFormatting>
  <conditionalFormatting sqref="D20:D21">
    <cfRule type="cellIs" dxfId="48" priority="5" operator="equal">
      <formula>"No"</formula>
    </cfRule>
    <cfRule type="cellIs" dxfId="47" priority="6" operator="equal">
      <formula>"Yes"</formula>
    </cfRule>
  </conditionalFormatting>
  <conditionalFormatting sqref="D22:D23">
    <cfRule type="cellIs" dxfId="46" priority="3" operator="equal">
      <formula>"No"</formula>
    </cfRule>
    <cfRule type="cellIs" dxfId="45" priority="4" operator="equal">
      <formula>"Yes"</formula>
    </cfRule>
  </conditionalFormatting>
  <conditionalFormatting sqref="D6:D7">
    <cfRule type="cellIs" dxfId="44" priority="1" operator="equal">
      <formula>"No"</formula>
    </cfRule>
    <cfRule type="cellIs" dxfId="43" priority="2" operator="equal">
      <formula>"Yes"</formula>
    </cfRule>
  </conditionalFormatting>
  <dataValidations count="1">
    <dataValidation type="list" allowBlank="1" showInputMessage="1" showErrorMessage="1" sqref="B22 B20 B18 B16 B14 B12 B10 B8 B6 B2 B4">
      <formula1>LMH</formula1>
    </dataValidation>
  </dataValidations>
  <pageMargins left="0.7" right="0.7" top="0.75" bottom="0.75" header="0.3" footer="0.3"/>
  <pageSetup scale="35" fitToHeight="2" orientation="portrait" r:id="rId1"/>
  <headerFooter>
    <oddHeader>&amp;L&amp;A&amp;R&amp;D</oddHeader>
    <oddFooter>&amp;L&amp;Z&amp;F</oddFooter>
  </headerFooter>
  <rowBreaks count="1" manualBreakCount="1">
    <brk id="19" max="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List!$I$2:$I$3</xm:f>
          </x14:formula1>
          <xm:sqref>D2:D23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showGridLines="0" showRowColHeaders="0" zoomScale="90" zoomScaleNormal="90" zoomScaleSheetLayoutView="90" workbookViewId="0">
      <pane ySplit="1" topLeftCell="A2" activePane="bottomLeft" state="frozen"/>
      <selection pane="bottomLeft" activeCell="C8" sqref="C8:C9"/>
    </sheetView>
  </sheetViews>
  <sheetFormatPr defaultRowHeight="18.75" x14ac:dyDescent="0.3"/>
  <cols>
    <col min="1" max="1" width="30" style="55" bestFit="1" customWidth="1"/>
    <col min="2" max="2" width="14.140625" style="31" bestFit="1" customWidth="1"/>
    <col min="3" max="3" width="11.85546875" style="31" bestFit="1" customWidth="1"/>
    <col min="4" max="4" width="124.85546875" style="10" customWidth="1"/>
    <col min="5" max="5" width="47.28515625" style="10" customWidth="1"/>
    <col min="6" max="6" width="4.140625" style="10" customWidth="1"/>
    <col min="7" max="16384" width="9.140625" style="10"/>
  </cols>
  <sheetData>
    <row r="1" spans="1:5" s="31" customFormat="1" ht="60.75" customHeight="1" thickBot="1" x14ac:dyDescent="0.35">
      <c r="A1" s="38" t="s">
        <v>67</v>
      </c>
      <c r="B1" s="53" t="s">
        <v>63</v>
      </c>
      <c r="C1" s="39" t="s">
        <v>64</v>
      </c>
      <c r="D1" s="38" t="s">
        <v>62</v>
      </c>
      <c r="E1" s="38" t="s">
        <v>145</v>
      </c>
    </row>
    <row r="2" spans="1:5" ht="94.5" x14ac:dyDescent="0.25">
      <c r="A2" s="99" t="s">
        <v>0</v>
      </c>
      <c r="B2" s="110" t="str">
        <f>'Preliminary Risk'!B2:B3</f>
        <v>Low</v>
      </c>
      <c r="C2" s="101" t="s">
        <v>1</v>
      </c>
      <c r="D2" s="34" t="str">
        <f>VLOOKUP(C2,List!$B$38:$D$40,2,FALSE)</f>
        <v xml:space="preserve">• Complex safety issues and significant hazards exist that require special briefings and cautions.
• A large organization with multiple branches results in an increase of hazard exposure to personnel.
• Adverse impacts to public health and safety are likely without appropriate mitigation.
• Several activities are low frequency/high risk.
• Fatigue and prolonged exposure to hazards require major consideration and specific mitigation.
</v>
      </c>
      <c r="E2" s="105" t="s">
        <v>44</v>
      </c>
    </row>
    <row r="3" spans="1:5" ht="90" customHeight="1" thickBot="1" x14ac:dyDescent="0.3">
      <c r="A3" s="100"/>
      <c r="B3" s="111"/>
      <c r="C3" s="102"/>
      <c r="D3" s="35"/>
      <c r="E3" s="106"/>
    </row>
    <row r="4" spans="1:5" ht="126" x14ac:dyDescent="0.25">
      <c r="A4" s="99" t="s">
        <v>3</v>
      </c>
      <c r="B4" s="110" t="str">
        <f>'Preliminary Risk'!B4:B5</f>
        <v>Low</v>
      </c>
      <c r="C4" s="101" t="s">
        <v>1</v>
      </c>
      <c r="D4" s="34" t="str">
        <f>VLOOKUP(C4,List!$B$11:$C$13,2,FALSE)</f>
        <v xml:space="preserve">• Major variations in the fuel complex are likely to result in more intense fire behavior variations.
• Wide variations in fire behavior may present major control challenges.
• Terrain encompasses a wide range in slope steepness, abrupt changes in slope, and several directional aspects that lead to widely variable and unpredictable local winds and microclimate differences.
• High intensity fire behavior may be expected outside the unit with high rates of spread, torching, possible crown fire runs.
• Probability of ignition outside of the unit is high and short and long range spotting can be expected.
• Potential fire spread and behavior outside the unit is equal to or greater than inside the unit.
</v>
      </c>
      <c r="E4" s="105" t="s">
        <v>44</v>
      </c>
    </row>
    <row r="5" spans="1:5" ht="90" customHeight="1" thickBot="1" x14ac:dyDescent="0.3">
      <c r="A5" s="100"/>
      <c r="B5" s="111"/>
      <c r="C5" s="102"/>
      <c r="D5" s="35"/>
      <c r="E5" s="106"/>
    </row>
    <row r="6" spans="1:5" ht="110.25" x14ac:dyDescent="0.25">
      <c r="A6" s="99" t="s">
        <v>49</v>
      </c>
      <c r="B6" s="110" t="str">
        <f>'Preliminary Risk'!B6:B7</f>
        <v>Low</v>
      </c>
      <c r="C6" s="103" t="s">
        <v>1</v>
      </c>
      <c r="D6" s="34" t="str">
        <f>VLOOKUP(C6,List!$B$20:$C$22,2,FALSE)</f>
        <v>• There is a potential for multiple wildfire mechanisms (spot fires, slopovers, fire creeping etc.) that exceeds the capability of the holding force to detect and suppress.
• Fuel concentrations near critical holding points include ladder fuels that challenge holding operations.
• Expected fire intensities in the primary fuel type creates potential to challenge standard fire lines.
• Probability of ignition in fuels outside the unit is moderate to high.
• High dependence on natural fuel breaks to hold the prescribed fire.
• Local drought and or fire indices are expected to be high to extreme.</v>
      </c>
      <c r="E6" s="105" t="s">
        <v>44</v>
      </c>
    </row>
    <row r="7" spans="1:5" ht="90" customHeight="1" thickBot="1" x14ac:dyDescent="0.3">
      <c r="A7" s="100"/>
      <c r="B7" s="111"/>
      <c r="C7" s="102"/>
      <c r="D7" s="35"/>
      <c r="E7" s="106"/>
    </row>
    <row r="8" spans="1:5" ht="94.5" x14ac:dyDescent="0.25">
      <c r="A8" s="99" t="s">
        <v>70</v>
      </c>
      <c r="B8" s="110" t="str">
        <f>'Preliminary Risk'!B8:B9</f>
        <v>Low</v>
      </c>
      <c r="C8" s="101" t="s">
        <v>1</v>
      </c>
      <c r="D8" s="34" t="str">
        <f>VLOOKUP(C8,List!$B$14:$C$16,2,FALSE)</f>
        <v xml:space="preserve">• Multiple firing devices, firing sequences, patterns, coordination and timing are critical to meet project objectives and reduce the risk of an unexpected adverse event.
• Specific fire intensities or ROS are critical for meeting resource objectives.  The use of experienced skill sets in supervision and lighting is mandatory for meeting objectives.
</v>
      </c>
      <c r="E8" s="105" t="s">
        <v>44</v>
      </c>
    </row>
    <row r="9" spans="1:5" ht="90" customHeight="1" thickBot="1" x14ac:dyDescent="0.3">
      <c r="A9" s="100"/>
      <c r="B9" s="111"/>
      <c r="C9" s="102"/>
      <c r="D9" s="35"/>
      <c r="E9" s="106"/>
    </row>
    <row r="10" spans="1:5" ht="126" x14ac:dyDescent="0.25">
      <c r="A10" s="99" t="s">
        <v>71</v>
      </c>
      <c r="B10" s="110" t="str">
        <f>'Preliminary Risk'!B10:B11</f>
        <v>Low</v>
      </c>
      <c r="C10" s="101" t="s">
        <v>1</v>
      </c>
      <c r="D10" s="34" t="str">
        <f>VLOOKUP(C10,List!$B$17:$C$19,2,FALSE)</f>
        <v xml:space="preserve">• Long-term active ignition operations or fire spread is required to meet prescribed fire objectives.
• A large amount of residual burning (heavy fuel smoldering, stump holes, etc.) or residual burning over a large area is expected to occur for at least a week after the primary ignition of the unit.
• Long term mop-up and patrol with multiple resource types and equipment.
• Primary holding phase may exceed reasonably accurate weather predictions.
• Prescribed fire depends on accurate weather forecasts beyond over a three-day period. 
</v>
      </c>
      <c r="E10" s="105" t="s">
        <v>44</v>
      </c>
    </row>
    <row r="11" spans="1:5" ht="89.25" customHeight="1" thickBot="1" x14ac:dyDescent="0.3">
      <c r="A11" s="100"/>
      <c r="B11" s="111"/>
      <c r="C11" s="102"/>
      <c r="D11" s="35"/>
      <c r="E11" s="106" t="s">
        <v>44</v>
      </c>
    </row>
    <row r="12" spans="1:5" ht="94.5" x14ac:dyDescent="0.25">
      <c r="A12" s="99" t="s">
        <v>72</v>
      </c>
      <c r="B12" s="110" t="str">
        <f>'Preliminary Risk'!B12:B13</f>
        <v>Low</v>
      </c>
      <c r="C12" s="103" t="s">
        <v>1</v>
      </c>
      <c r="D12" s="34" t="str">
        <f>VLOOKUP(C12,List!$B$8:$C$10,2,FALSE)</f>
        <v xml:space="preserve">• Conspicuous smoke will be produced creating significant public concern.
• The possibility of health and safety issues due to smoke exposure exists.
• Strong, widespread social/political concern about smoke is common in the affected area.
• High possibility for a NAAQS exceedance violation.
• Smoke impacts affect several prescribed fire plan elements.
</v>
      </c>
      <c r="E12" s="105" t="s">
        <v>44</v>
      </c>
    </row>
    <row r="13" spans="1:5" ht="89.25" customHeight="1" thickBot="1" x14ac:dyDescent="0.3">
      <c r="A13" s="104"/>
      <c r="B13" s="111"/>
      <c r="C13" s="102"/>
      <c r="D13" s="35"/>
      <c r="E13" s="106"/>
    </row>
    <row r="14" spans="1:5" ht="126" x14ac:dyDescent="0.25">
      <c r="A14" s="99" t="s">
        <v>73</v>
      </c>
      <c r="B14" s="110" t="str">
        <f>'Preliminary Risk'!B14:B15</f>
        <v>Low</v>
      </c>
      <c r="C14" s="101" t="s">
        <v>1</v>
      </c>
      <c r="D14" s="34" t="str">
        <f>VLOOKUP(C14,List!$B$23:$D$25,2,FALSE)</f>
        <v xml:space="preserve">• Numerous highly interactive activities are required for project success.
• Numerous activities are complex and highly interactive.
• High degree of coordination is required to manage prescribed fire implementation.
• The project involves other land management agencies or jurisdictions and project completion is dependent on coordinated implementation.
• Adjacent lands are excluded due to the lack of support for the prescribed fire treatment.
</v>
      </c>
      <c r="E14" s="105" t="s">
        <v>44</v>
      </c>
    </row>
    <row r="15" spans="1:5" ht="89.25" customHeight="1" thickBot="1" x14ac:dyDescent="0.3">
      <c r="A15" s="100"/>
      <c r="B15" s="111"/>
      <c r="C15" s="102"/>
      <c r="D15" s="35"/>
      <c r="E15" s="106"/>
    </row>
    <row r="16" spans="1:5" ht="94.5" x14ac:dyDescent="0.25">
      <c r="A16" s="99" t="s">
        <v>4</v>
      </c>
      <c r="B16" s="110" t="str">
        <f>'Preliminary Risk'!B16:B17</f>
        <v>Low</v>
      </c>
      <c r="C16" s="109" t="s">
        <v>1</v>
      </c>
      <c r="D16" s="34" t="str">
        <f>VLOOKUP(C16,List!$B$26:$D$28,2,FALSE)</f>
        <v xml:space="preserve">• Three levels of supervision may be needed (i.e. Burn Boss, FIRB, Holding Function, plus Squad Leaders and Squads) or multiple teams are needed to cover multiple shifts or a long duration project.
• Special skills or supervision required for more than one function (RXB1 suggested).
• Large organization increases potential for safety issues.
• Considerable pre-burn preparation work is required.
</v>
      </c>
      <c r="E16" s="105" t="s">
        <v>44</v>
      </c>
    </row>
    <row r="17" spans="1:5" ht="89.25" customHeight="1" thickBot="1" x14ac:dyDescent="0.3">
      <c r="A17" s="100"/>
      <c r="B17" s="111"/>
      <c r="C17" s="108"/>
      <c r="D17" s="35"/>
      <c r="E17" s="106" t="s">
        <v>44</v>
      </c>
    </row>
    <row r="18" spans="1:5" ht="110.25" x14ac:dyDescent="0.25">
      <c r="A18" s="99" t="s">
        <v>74</v>
      </c>
      <c r="B18" s="110" t="str">
        <f>'Preliminary Risk'!B18:B19</f>
        <v>Low</v>
      </c>
      <c r="C18" s="107" t="s">
        <v>1</v>
      </c>
      <c r="D18" s="34" t="str">
        <f>VLOOKUP(C18,List!$B$29:$D$31,2,FALSE)</f>
        <v xml:space="preserve">• Substantial issues are present that hamper or prevent meeting treatment resource objectives.
• Failure to meet objectives may have adverse long term impacts to resources.
• Associated resources would be damaged if the prescribed fire did not meet resource objectives.
• High intensity fire behavior is required in the unit to meet objectives.
• Many critical holding points and considerable pre-burn preparation work is required to meet resource objectives.
</v>
      </c>
      <c r="E18" s="105" t="s">
        <v>44</v>
      </c>
    </row>
    <row r="19" spans="1:5" ht="89.25" customHeight="1" thickBot="1" x14ac:dyDescent="0.3">
      <c r="A19" s="100"/>
      <c r="B19" s="111"/>
      <c r="C19" s="108"/>
      <c r="D19" s="35"/>
      <c r="E19" s="106" t="s">
        <v>44</v>
      </c>
    </row>
    <row r="20" spans="1:5" ht="15.75" customHeight="1" x14ac:dyDescent="0.25">
      <c r="A20" s="99" t="s">
        <v>5</v>
      </c>
      <c r="B20" s="110" t="str">
        <f>'Preliminary Risk'!B20:B21</f>
        <v>Low</v>
      </c>
      <c r="C20" s="109" t="s">
        <v>1</v>
      </c>
      <c r="D20" s="34" t="str">
        <f>VLOOKUP(C20,List!$B$32:$D$34,2,FALSE)</f>
        <v>• Significant and/or competing constraints exist and impose limits on implementing the prescribed fire or achieving objectives.</v>
      </c>
      <c r="E20" s="105" t="s">
        <v>44</v>
      </c>
    </row>
    <row r="21" spans="1:5" ht="89.25" customHeight="1" thickBot="1" x14ac:dyDescent="0.3">
      <c r="A21" s="100"/>
      <c r="B21" s="111"/>
      <c r="C21" s="108"/>
      <c r="D21" s="35"/>
      <c r="E21" s="106" t="s">
        <v>44</v>
      </c>
    </row>
    <row r="22" spans="1:5" ht="31.5" x14ac:dyDescent="0.25">
      <c r="A22" s="99" t="s">
        <v>75</v>
      </c>
      <c r="B22" s="110" t="str">
        <f>'Preliminary Risk'!B22:B23</f>
        <v>Low</v>
      </c>
      <c r="C22" s="109" t="s">
        <v>1</v>
      </c>
      <c r="D22" s="34" t="str">
        <f>VLOOKUP(C22,List!$B$35:$D$37,2,FALSE)</f>
        <v>• Extensive dedicated logistical support through most phases of the prescribed fire is required to safely meet project objectives.
• Large amount of equipment or a communications network is needed that require intensive logistical support.</v>
      </c>
      <c r="E22" s="105" t="s">
        <v>44</v>
      </c>
    </row>
    <row r="23" spans="1:5" ht="89.25" customHeight="1" thickBot="1" x14ac:dyDescent="0.3">
      <c r="A23" s="100"/>
      <c r="B23" s="111"/>
      <c r="C23" s="108"/>
      <c r="D23" s="35"/>
      <c r="E23" s="106" t="s">
        <v>44</v>
      </c>
    </row>
  </sheetData>
  <sheetProtection sheet="1" selectLockedCells="1"/>
  <mergeCells count="44">
    <mergeCell ref="C10:C11"/>
    <mergeCell ref="E10:E11"/>
    <mergeCell ref="A2:A3"/>
    <mergeCell ref="C2:C3"/>
    <mergeCell ref="E2:E3"/>
    <mergeCell ref="A6:A7"/>
    <mergeCell ref="C6:C7"/>
    <mergeCell ref="B2:B3"/>
    <mergeCell ref="B4:B5"/>
    <mergeCell ref="B6:B7"/>
    <mergeCell ref="A4:A5"/>
    <mergeCell ref="C4:C5"/>
    <mergeCell ref="E4:E5"/>
    <mergeCell ref="E6:E7"/>
    <mergeCell ref="E16:E17"/>
    <mergeCell ref="A14:A15"/>
    <mergeCell ref="C14:C15"/>
    <mergeCell ref="E14:E15"/>
    <mergeCell ref="B8:B9"/>
    <mergeCell ref="B10:B11"/>
    <mergeCell ref="B12:B13"/>
    <mergeCell ref="B14:B15"/>
    <mergeCell ref="B16:B17"/>
    <mergeCell ref="A8:A9"/>
    <mergeCell ref="C8:C9"/>
    <mergeCell ref="E8:E9"/>
    <mergeCell ref="A12:A13"/>
    <mergeCell ref="C12:C13"/>
    <mergeCell ref="E12:E13"/>
    <mergeCell ref="A10:A11"/>
    <mergeCell ref="A16:A17"/>
    <mergeCell ref="C16:C17"/>
    <mergeCell ref="B22:B23"/>
    <mergeCell ref="A22:A23"/>
    <mergeCell ref="C22:C23"/>
    <mergeCell ref="E22:E23"/>
    <mergeCell ref="A18:A19"/>
    <mergeCell ref="C18:C19"/>
    <mergeCell ref="E18:E19"/>
    <mergeCell ref="A20:A21"/>
    <mergeCell ref="C20:C21"/>
    <mergeCell ref="E20:E21"/>
    <mergeCell ref="B20:B21"/>
    <mergeCell ref="B18:B19"/>
  </mergeCells>
  <conditionalFormatting sqref="C2 C20 C14 C16 C18 C12 C10 C8 C4 C6">
    <cfRule type="cellIs" dxfId="42" priority="22" operator="equal">
      <formula>"Low"</formula>
    </cfRule>
  </conditionalFormatting>
  <conditionalFormatting sqref="C2 C20 C14 C16 C18 C12 C10 C8 C4 C6">
    <cfRule type="cellIs" dxfId="41" priority="20" operator="equal">
      <formula>"High"</formula>
    </cfRule>
    <cfRule type="cellIs" dxfId="40" priority="21" operator="equal">
      <formula>"Mod"</formula>
    </cfRule>
  </conditionalFormatting>
  <conditionalFormatting sqref="C22">
    <cfRule type="cellIs" dxfId="39" priority="12" operator="equal">
      <formula>"Low"</formula>
    </cfRule>
  </conditionalFormatting>
  <conditionalFormatting sqref="C22">
    <cfRule type="cellIs" dxfId="38" priority="10" operator="equal">
      <formula>"High"</formula>
    </cfRule>
    <cfRule type="cellIs" dxfId="37" priority="11" operator="equal">
      <formula>"Mod"</formula>
    </cfRule>
  </conditionalFormatting>
  <conditionalFormatting sqref="B4 B6 B8 B10 B12 B14 B16 B18 B20 B22">
    <cfRule type="cellIs" dxfId="36" priority="9" operator="equal">
      <formula>"Low"</formula>
    </cfRule>
  </conditionalFormatting>
  <conditionalFormatting sqref="B4 B6 B8 B10 B12 B14 B16 B18 B20 B22">
    <cfRule type="cellIs" dxfId="35" priority="7" operator="equal">
      <formula>"High"</formula>
    </cfRule>
    <cfRule type="cellIs" dxfId="34" priority="8" operator="equal">
      <formula>"Mod"</formula>
    </cfRule>
  </conditionalFormatting>
  <conditionalFormatting sqref="B2">
    <cfRule type="cellIs" dxfId="33" priority="3" operator="equal">
      <formula>"Low"</formula>
    </cfRule>
  </conditionalFormatting>
  <conditionalFormatting sqref="B2">
    <cfRule type="cellIs" dxfId="32" priority="1" operator="equal">
      <formula>"High"</formula>
    </cfRule>
    <cfRule type="cellIs" dxfId="31" priority="2" operator="equal">
      <formula>"Mod"</formula>
    </cfRule>
  </conditionalFormatting>
  <dataValidations count="1">
    <dataValidation type="list" allowBlank="1" showInputMessage="1" showErrorMessage="1" sqref="B22:C22 B20:C20 B18:C18 B14:C14 B16:C16 B12:C12 B10:C10 B8:C8 B4:C4 B6:C6 B2:C2">
      <formula1>LMH</formula1>
    </dataValidation>
  </dataValidations>
  <pageMargins left="0.7" right="0.7" top="0.75" bottom="0.75" header="0.3" footer="0.3"/>
  <pageSetup scale="34" fitToHeight="2" orientation="portrait" r:id="rId1"/>
  <headerFooter>
    <oddHeader>&amp;L&amp;A&amp;R&amp;D</oddHeader>
    <oddFooter>&amp;L&amp;Z&amp;F</oddFooter>
  </headerFooter>
  <rowBreaks count="1" manualBreakCount="1">
    <brk id="19" max="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showGridLines="0" showRowColHeaders="0" zoomScale="90" zoomScaleNormal="90" zoomScaleSheetLayoutView="70" workbookViewId="0">
      <pane ySplit="1" topLeftCell="A2" activePane="bottomLeft" state="frozen"/>
      <selection pane="bottomLeft" activeCell="C8" sqref="C8:C9"/>
    </sheetView>
  </sheetViews>
  <sheetFormatPr defaultRowHeight="21" x14ac:dyDescent="0.35"/>
  <cols>
    <col min="1" max="1" width="30" style="55" bestFit="1" customWidth="1"/>
    <col min="2" max="2" width="11.85546875" style="30" bestFit="1" customWidth="1"/>
    <col min="3" max="3" width="11.5703125" style="31" bestFit="1" customWidth="1"/>
    <col min="4" max="4" width="170.5703125" style="37" customWidth="1"/>
    <col min="5" max="5" width="11.42578125" style="10" bestFit="1" customWidth="1"/>
    <col min="6" max="16384" width="9.140625" style="10"/>
  </cols>
  <sheetData>
    <row r="1" spans="1:4" s="31" customFormat="1" ht="60.75" customHeight="1" thickBot="1" x14ac:dyDescent="0.35">
      <c r="A1" s="38" t="s">
        <v>67</v>
      </c>
      <c r="B1" s="54" t="s">
        <v>64</v>
      </c>
      <c r="C1" s="38" t="s">
        <v>34</v>
      </c>
      <c r="D1" s="40" t="s">
        <v>51</v>
      </c>
    </row>
    <row r="2" spans="1:4" ht="60" x14ac:dyDescent="0.25">
      <c r="A2" s="99" t="s">
        <v>0</v>
      </c>
      <c r="B2" s="110" t="str">
        <f>'Post-Plan Risk'!C2:C3</f>
        <v>High</v>
      </c>
      <c r="C2" s="101" t="s">
        <v>2</v>
      </c>
      <c r="D2" s="32" t="str">
        <f>VLOOKUP(C2,List!$B$38:$D$40,3,FALSE)</f>
        <v xml:space="preserve">• No special actions are required to mitigate potential minor accidents or injuries identified in the risk assessment/Job Hazard Analysis (JHA).
• Safety concerns can be easily mitigated through LCES.
• No preparation work or special project design features are required.
</v>
      </c>
    </row>
    <row r="3" spans="1:4" ht="68.25" customHeight="1" thickBot="1" x14ac:dyDescent="0.3">
      <c r="A3" s="100"/>
      <c r="B3" s="111"/>
      <c r="C3" s="102"/>
      <c r="D3" s="33"/>
    </row>
    <row r="4" spans="1:4" ht="75" x14ac:dyDescent="0.25">
      <c r="A4" s="99" t="s">
        <v>3</v>
      </c>
      <c r="B4" s="110" t="str">
        <f>'Post-Plan Risk'!C4:C5</f>
        <v>High</v>
      </c>
      <c r="C4" s="101" t="s">
        <v>2</v>
      </c>
      <c r="D4" s="32" t="str">
        <f>VLOOKUP(C4,List!$B$11:$D$13,3,FALSE)</f>
        <v>• Standard fire safety precautions are adequate to ensure personnel safety.
• No fire behavior variations are expected and numerous barriers to fire spread exist.
• The number, size or likelihood of spot fires and slopovers is minimal and do not require additional suppression resources.
• Fire behavior is such that holding forces can easily control possible spot fires and slopovers using direct attack tactics.
• No on-site operational fire behavior specialists are required.</v>
      </c>
    </row>
    <row r="5" spans="1:4" ht="67.5" customHeight="1" thickBot="1" x14ac:dyDescent="0.3">
      <c r="A5" s="100"/>
      <c r="B5" s="111"/>
      <c r="C5" s="102"/>
      <c r="D5" s="33"/>
    </row>
    <row r="6" spans="1:4" ht="75" x14ac:dyDescent="0.25">
      <c r="A6" s="99" t="s">
        <v>49</v>
      </c>
      <c r="B6" s="110" t="str">
        <f>'Post-Plan Risk'!C6:C7</f>
        <v>High</v>
      </c>
      <c r="C6" s="101" t="s">
        <v>2</v>
      </c>
      <c r="D6" s="32" t="str">
        <f>VLOOKUP(C6,List!$B$20:$D$22,3,FALSE)</f>
        <v xml:space="preserve">• Minimal holding resources are involved in the holding operation.
• The burn unit and project area is easily accessible to the holding resources identified in the plan.
• Minimal line width required to contain expected fire spread.
• Minimal site prep is required.
</v>
      </c>
    </row>
    <row r="7" spans="1:4" ht="85.5" customHeight="1" thickBot="1" x14ac:dyDescent="0.3">
      <c r="A7" s="100"/>
      <c r="B7" s="111"/>
      <c r="C7" s="102"/>
      <c r="D7" s="33"/>
    </row>
    <row r="8" spans="1:4" ht="90" x14ac:dyDescent="0.25">
      <c r="A8" s="99" t="s">
        <v>70</v>
      </c>
      <c r="B8" s="110" t="str">
        <f>'Post-Plan Risk'!C8:C9</f>
        <v>High</v>
      </c>
      <c r="C8" s="101" t="s">
        <v>2</v>
      </c>
      <c r="D8" s="32" t="str">
        <f>VLOOKUP(C8,List!$B$14:$D$16,3,FALSE)</f>
        <v>• There is no need for special firing equipment, techniques, or patterns.
• Firing procedures are simple and ignition team is small.
• Use of only one type of ignition device is planned.
• The ignition pattern requires minimal supervision of the lighters to achieve project objectives and manage safety concerns.
• Communications are easily maintained with a single tactical frequency.
• The entire project area is readily visible to the Firing/Burn Boss.</v>
      </c>
    </row>
    <row r="9" spans="1:4" ht="71.25" customHeight="1" thickBot="1" x14ac:dyDescent="0.3">
      <c r="A9" s="100"/>
      <c r="B9" s="111"/>
      <c r="C9" s="103"/>
      <c r="D9" s="33"/>
    </row>
    <row r="10" spans="1:4" ht="60" x14ac:dyDescent="0.25">
      <c r="A10" s="99" t="s">
        <v>71</v>
      </c>
      <c r="B10" s="110" t="str">
        <f>'Post-Plan Risk'!C10:C11</f>
        <v>High</v>
      </c>
      <c r="C10" s="101" t="s">
        <v>2</v>
      </c>
      <c r="D10" s="32" t="str">
        <f>VLOOKUP(C10,List!$B$17:$D$19,3,FALSE)</f>
        <v xml:space="preserve">• Ignition and mop-up operations are usually completed in 1 to 2 operational periods.
• Mop-up and patrol is typical with minimal resource and equipment needs.
• Standard press release is sufficient for public notification.
</v>
      </c>
    </row>
    <row r="11" spans="1:4" ht="84" customHeight="1" thickBot="1" x14ac:dyDescent="0.3">
      <c r="A11" s="100"/>
      <c r="B11" s="111"/>
      <c r="C11" s="102"/>
      <c r="D11" s="33"/>
    </row>
    <row r="12" spans="1:4" ht="90" x14ac:dyDescent="0.25">
      <c r="A12" s="99" t="s">
        <v>72</v>
      </c>
      <c r="B12" s="110" t="str">
        <f>'Post-Plan Risk'!C12:C13</f>
        <v>High</v>
      </c>
      <c r="C12" s="101" t="s">
        <v>2</v>
      </c>
      <c r="D12" s="32" t="str">
        <f>VLOOKUP(C12,List!$B$8:$D$10,3,FALSE)</f>
        <v xml:space="preserve">• ERTs and SMTs are simple, routine and straightforward to achieve and will provide desirable smoke management outcomes.
• Some limitations may be present in the plan.
• Wind and dispersion parameters are not constrained.
• No sensitive receptors exist.
• Minimal coordination with air quality officials is required.
</v>
      </c>
    </row>
    <row r="13" spans="1:4" ht="80.25" customHeight="1" thickBot="1" x14ac:dyDescent="0.3">
      <c r="A13" s="104"/>
      <c r="B13" s="111"/>
      <c r="C13" s="102"/>
      <c r="D13" s="33"/>
    </row>
    <row r="14" spans="1:4" ht="60" x14ac:dyDescent="0.25">
      <c r="A14" s="99" t="s">
        <v>73</v>
      </c>
      <c r="B14" s="110" t="str">
        <f>'Post-Plan Risk'!C14:C15</f>
        <v>High</v>
      </c>
      <c r="C14" s="101" t="s">
        <v>2</v>
      </c>
      <c r="D14" s="32" t="str">
        <f>VLOOKUP(C14,List!$B$23:$D$25,3,FALSE)</f>
        <v>• Minimal difficulty in coordinating the required activities.
• Holding and lighting are loosely dependent on each other.
• Coordination problems or communication failures or issues will not affect the completion of the project.
• No to very few pre-burn considerations are required.</v>
      </c>
    </row>
    <row r="15" spans="1:4" ht="73.5" customHeight="1" thickBot="1" x14ac:dyDescent="0.3">
      <c r="A15" s="100"/>
      <c r="B15" s="111"/>
      <c r="C15" s="102"/>
      <c r="D15" s="33"/>
    </row>
    <row r="16" spans="1:4" ht="60" x14ac:dyDescent="0.25">
      <c r="A16" s="99" t="s">
        <v>4</v>
      </c>
      <c r="B16" s="110" t="str">
        <f>'Post-Plan Risk'!C16:C17</f>
        <v>High</v>
      </c>
      <c r="C16" s="101" t="s">
        <v>2</v>
      </c>
      <c r="D16" s="32" t="str">
        <f>VLOOKUP(C16,List!$B$26:$D$28,3,FALSE)</f>
        <v>• All team members are available within the local unit and are familiar with local factors affecting project implementation.
• Several qualified personnel are available.
• The operation is carried out employing a small burn crew.
• There is no special pre-burn preparation organization is required.</v>
      </c>
    </row>
    <row r="17" spans="1:4" ht="65.25" customHeight="1" thickBot="1" x14ac:dyDescent="0.3">
      <c r="A17" s="100"/>
      <c r="B17" s="111"/>
      <c r="C17" s="102"/>
      <c r="D17" s="33"/>
    </row>
    <row r="18" spans="1:4" ht="90" x14ac:dyDescent="0.25">
      <c r="A18" s="99" t="s">
        <v>74</v>
      </c>
      <c r="B18" s="110" t="str">
        <f>'Post-Plan Risk'!C18:C19</f>
        <v>High</v>
      </c>
      <c r="C18" s="101" t="s">
        <v>2</v>
      </c>
      <c r="D18" s="32" t="str">
        <f>VLOOKUP(C18,List!$B$29:$D$31,3,FALSE)</f>
        <v>• There are few resource objectives to meet.
• Measures to achieve the objectives are easy to complete and there are few or no restrictions on techniques.
• There are few or no restrictions on techniques and prescription parameters.
• Basic monitoring of fire behavior and weather is needed to determine if prescribed fire objectives are being met.
• Many other opportunities will exist to meet objectives in a given year.
• Pre-burn site preparation is not required to meet resource objectives.</v>
      </c>
    </row>
    <row r="19" spans="1:4" ht="75" customHeight="1" thickBot="1" x14ac:dyDescent="0.3">
      <c r="A19" s="100"/>
      <c r="B19" s="111"/>
      <c r="C19" s="103"/>
      <c r="D19" s="33"/>
    </row>
    <row r="20" spans="1:4" ht="30" x14ac:dyDescent="0.25">
      <c r="A20" s="99" t="s">
        <v>5</v>
      </c>
      <c r="B20" s="110" t="str">
        <f>'Post-Plan Risk'!C20:C21</f>
        <v>High</v>
      </c>
      <c r="C20" s="101" t="s">
        <v>2</v>
      </c>
      <c r="D20" s="32" t="str">
        <f>VLOOKUP(C20,List!$B$32:$D$34,3,FALSE)</f>
        <v>• Constraints are easily accommodated and do not increase the difficulty of completing the project or achieving objectives.
• Required weather and fuel conditions are locally very common.</v>
      </c>
    </row>
    <row r="21" spans="1:4" ht="72.75" customHeight="1" thickBot="1" x14ac:dyDescent="0.3">
      <c r="A21" s="100"/>
      <c r="B21" s="111"/>
      <c r="C21" s="102"/>
      <c r="D21" s="33"/>
    </row>
    <row r="22" spans="1:4" ht="60" customHeight="1" x14ac:dyDescent="0.25">
      <c r="A22" s="99" t="s">
        <v>75</v>
      </c>
      <c r="B22" s="110" t="str">
        <f>'Post-Plan Risk'!C22:C23</f>
        <v>High</v>
      </c>
      <c r="C22" s="101" t="s">
        <v>2</v>
      </c>
      <c r="D22" s="32" t="str">
        <f>VLOOKUP(C22,List!$B$35:$D$37,3,FALSE)</f>
        <v>• No specific logistic function is required and the local unit will handle their own support needs.
• Project is nearby and easily accessible.
• Local cache can supply the needs of the prescribed fire.</v>
      </c>
    </row>
    <row r="23" spans="1:4" ht="78" customHeight="1" thickBot="1" x14ac:dyDescent="0.3">
      <c r="A23" s="100"/>
      <c r="B23" s="111"/>
      <c r="C23" s="102"/>
      <c r="D23" s="33"/>
    </row>
    <row r="24" spans="1:4" ht="15.75" customHeight="1" x14ac:dyDescent="0.35"/>
  </sheetData>
  <sheetProtection sheet="1" selectLockedCells="1"/>
  <mergeCells count="33">
    <mergeCell ref="C8:C9"/>
    <mergeCell ref="A10:A11"/>
    <mergeCell ref="C10:C11"/>
    <mergeCell ref="A6:A7"/>
    <mergeCell ref="C6:C7"/>
    <mergeCell ref="B6:B7"/>
    <mergeCell ref="B8:B9"/>
    <mergeCell ref="B10:B11"/>
    <mergeCell ref="A8:A9"/>
    <mergeCell ref="C16:C17"/>
    <mergeCell ref="A12:A13"/>
    <mergeCell ref="C12:C13"/>
    <mergeCell ref="A14:A15"/>
    <mergeCell ref="C14:C15"/>
    <mergeCell ref="B12:B13"/>
    <mergeCell ref="B14:B15"/>
    <mergeCell ref="B16:B17"/>
    <mergeCell ref="A16:A17"/>
    <mergeCell ref="A2:A3"/>
    <mergeCell ref="C2:C3"/>
    <mergeCell ref="A4:A5"/>
    <mergeCell ref="C4:C5"/>
    <mergeCell ref="B2:B3"/>
    <mergeCell ref="B4:B5"/>
    <mergeCell ref="C22:C23"/>
    <mergeCell ref="A18:A19"/>
    <mergeCell ref="C18:C19"/>
    <mergeCell ref="A20:A21"/>
    <mergeCell ref="C20:C21"/>
    <mergeCell ref="B18:B19"/>
    <mergeCell ref="B20:B21"/>
    <mergeCell ref="B22:B23"/>
    <mergeCell ref="A22:A23"/>
  </mergeCells>
  <conditionalFormatting sqref="C2 C20 C22 C14 C16 C18 C12 C10 C8 C4 C6">
    <cfRule type="cellIs" dxfId="30" priority="9" operator="equal">
      <formula>"Low"</formula>
    </cfRule>
  </conditionalFormatting>
  <conditionalFormatting sqref="C2 C20 C22 C14 C16 C18 C12 C10 C8 C4 C6">
    <cfRule type="cellIs" dxfId="29" priority="7" operator="equal">
      <formula>"High"</formula>
    </cfRule>
    <cfRule type="cellIs" dxfId="28" priority="8" operator="equal">
      <formula>"Mod"</formula>
    </cfRule>
  </conditionalFormatting>
  <conditionalFormatting sqref="B2 B4 B6 B8 B10 B12 B14 B16 B18 B20 B22">
    <cfRule type="cellIs" dxfId="27" priority="6" operator="equal">
      <formula>"Low"</formula>
    </cfRule>
  </conditionalFormatting>
  <conditionalFormatting sqref="B2 B4 B6 B8 B10 B12 B14 B16 B18 B20 B22">
    <cfRule type="cellIs" dxfId="26" priority="4" operator="equal">
      <formula>"High"</formula>
    </cfRule>
    <cfRule type="cellIs" dxfId="25" priority="5" operator="equal">
      <formula>"Mod"</formula>
    </cfRule>
  </conditionalFormatting>
  <dataValidations count="1">
    <dataValidation type="list" allowBlank="1" showInputMessage="1" showErrorMessage="1" sqref="B18:C18 B20:C20 B12:C12 B14:C14 B16:C16 B10:C10 B8:C8 B6:C6 B4:C4 B2:C2 B22:C22">
      <formula1>LMH</formula1>
    </dataValidation>
  </dataValidations>
  <pageMargins left="0.7" right="0.7" top="0.75" bottom="0.75" header="0.3" footer="0.3"/>
  <pageSetup scale="37" fitToHeight="2" orientation="portrait" r:id="rId1"/>
  <headerFooter>
    <oddHeader>&amp;L&amp;A&amp;R&amp;D</oddHeader>
    <oddFooter>&amp;L&amp;Z&amp;F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2"/>
  <sheetViews>
    <sheetView showGridLines="0" showRowColHeaders="0" tabSelected="1" topLeftCell="A40" zoomScale="90" zoomScaleNormal="90" zoomScalePageLayoutView="70" workbookViewId="0">
      <selection activeCell="B42" sqref="B42"/>
    </sheetView>
  </sheetViews>
  <sheetFormatPr defaultRowHeight="15" x14ac:dyDescent="0.25"/>
  <cols>
    <col min="1" max="1" width="8.5703125" bestFit="1" customWidth="1"/>
    <col min="2" max="2" width="43.7109375" customWidth="1"/>
    <col min="3" max="3" width="17.42578125" customWidth="1"/>
    <col min="4" max="5" width="16.42578125" customWidth="1"/>
    <col min="6" max="6" width="19.28515625" customWidth="1"/>
    <col min="9" max="9" width="18.28515625" customWidth="1"/>
  </cols>
  <sheetData>
    <row r="1" spans="1:12" x14ac:dyDescent="0.25">
      <c r="A1" s="79"/>
      <c r="B1" s="79"/>
      <c r="C1" s="80"/>
      <c r="D1" s="81"/>
      <c r="E1" s="81"/>
      <c r="F1" s="81"/>
      <c r="G1" s="81"/>
      <c r="H1" s="81"/>
      <c r="I1" s="81"/>
      <c r="J1" s="79"/>
      <c r="K1" s="79"/>
      <c r="L1" s="79"/>
    </row>
    <row r="2" spans="1:12" x14ac:dyDescent="0.25">
      <c r="A2" s="79"/>
      <c r="B2" s="79"/>
      <c r="C2" s="81"/>
      <c r="D2" s="81"/>
      <c r="E2" s="81"/>
      <c r="F2" s="81"/>
      <c r="G2" s="81"/>
      <c r="H2" s="81"/>
      <c r="I2" s="81"/>
      <c r="J2" s="79"/>
      <c r="K2" s="79"/>
      <c r="L2" s="79"/>
    </row>
    <row r="3" spans="1:12" x14ac:dyDescent="0.25">
      <c r="A3" s="79"/>
      <c r="B3" s="79"/>
      <c r="C3" s="81"/>
      <c r="D3" s="81"/>
      <c r="E3" s="81"/>
      <c r="F3" s="81"/>
      <c r="G3" s="81"/>
      <c r="H3" s="81"/>
      <c r="I3" s="81"/>
      <c r="J3" s="79"/>
      <c r="K3" s="79"/>
      <c r="L3" s="79"/>
    </row>
    <row r="4" spans="1:12" x14ac:dyDescent="0.25">
      <c r="A4" s="78"/>
      <c r="B4" s="78"/>
      <c r="C4" s="81"/>
      <c r="D4" s="81"/>
      <c r="E4" s="81"/>
      <c r="F4" s="81"/>
      <c r="G4" s="81"/>
      <c r="H4" s="81"/>
      <c r="I4" s="81"/>
      <c r="J4" s="78"/>
      <c r="K4" s="78"/>
      <c r="L4" s="78"/>
    </row>
    <row r="5" spans="1:12" x14ac:dyDescent="0.25">
      <c r="A5" s="78"/>
      <c r="B5" s="78"/>
      <c r="C5" s="81"/>
      <c r="D5" s="81"/>
      <c r="E5" s="81"/>
      <c r="F5" s="81"/>
      <c r="G5" s="81"/>
      <c r="H5" s="81"/>
      <c r="I5" s="81"/>
      <c r="J5" s="78"/>
      <c r="K5" s="78"/>
      <c r="L5" s="78"/>
    </row>
    <row r="6" spans="1:12" x14ac:dyDescent="0.25">
      <c r="A6" s="78"/>
      <c r="B6" s="78"/>
      <c r="C6" s="81"/>
      <c r="D6" s="81"/>
      <c r="E6" s="81"/>
      <c r="F6" s="81"/>
      <c r="G6" s="81"/>
      <c r="H6" s="81"/>
      <c r="I6" s="81"/>
      <c r="J6" s="78"/>
      <c r="K6" s="78"/>
      <c r="L6" s="78"/>
    </row>
    <row r="7" spans="1:12" x14ac:dyDescent="0.25">
      <c r="A7" s="78"/>
      <c r="B7" s="78"/>
      <c r="C7" s="81"/>
      <c r="D7" s="81"/>
      <c r="E7" s="81"/>
      <c r="F7" s="81"/>
      <c r="G7" s="81"/>
      <c r="H7" s="81"/>
      <c r="I7" s="81"/>
      <c r="J7" s="78"/>
      <c r="K7" s="78"/>
      <c r="L7" s="78"/>
    </row>
    <row r="8" spans="1:12" ht="15.75" thickBot="1" x14ac:dyDescent="0.3">
      <c r="A8" s="78"/>
      <c r="B8" s="78"/>
      <c r="C8" s="78"/>
      <c r="D8" s="78"/>
      <c r="E8" s="78"/>
      <c r="F8" s="78"/>
      <c r="G8" s="78"/>
      <c r="H8" s="78"/>
      <c r="I8" s="78"/>
      <c r="J8" s="78"/>
      <c r="K8" s="78"/>
      <c r="L8" s="78"/>
    </row>
    <row r="9" spans="1:12" ht="21.75" thickBot="1" x14ac:dyDescent="0.4">
      <c r="A9" s="112" t="str">
        <f>Values!A1</f>
        <v>Type the Prescribed Fire Plan name here</v>
      </c>
      <c r="B9" s="113"/>
      <c r="C9" s="67" t="s">
        <v>36</v>
      </c>
      <c r="D9" s="67" t="s">
        <v>66</v>
      </c>
    </row>
    <row r="10" spans="1:12" ht="29.25" customHeight="1" thickBot="1" x14ac:dyDescent="0.3">
      <c r="A10" s="114" t="s">
        <v>6</v>
      </c>
      <c r="B10" s="49" t="s">
        <v>7</v>
      </c>
      <c r="C10" s="50" t="str">
        <f>Values!C2</f>
        <v>None</v>
      </c>
      <c r="D10" s="50" t="str">
        <f>Values!D2</f>
        <v>Low</v>
      </c>
    </row>
    <row r="11" spans="1:12" ht="29.25" customHeight="1" thickBot="1" x14ac:dyDescent="0.3">
      <c r="A11" s="115"/>
      <c r="B11" s="51" t="s">
        <v>8</v>
      </c>
      <c r="C11" s="50" t="str">
        <f>Values!C3</f>
        <v>Multiple</v>
      </c>
      <c r="D11" s="50" t="str">
        <f>Values!D3</f>
        <v>Mod</v>
      </c>
    </row>
    <row r="12" spans="1:12" ht="29.25" customHeight="1" thickBot="1" x14ac:dyDescent="0.3">
      <c r="A12" s="116"/>
      <c r="B12" s="52" t="s">
        <v>33</v>
      </c>
      <c r="C12" s="56" t="str">
        <f>Values!C4</f>
        <v>Few</v>
      </c>
      <c r="D12" s="56" t="str">
        <f>Values!D4</f>
        <v>High</v>
      </c>
    </row>
    <row r="13" spans="1:12" ht="53.25" customHeight="1" thickBot="1" x14ac:dyDescent="0.3"/>
    <row r="14" spans="1:12" ht="39.75" customHeight="1" thickBot="1" x14ac:dyDescent="0.3">
      <c r="B14" s="53" t="s">
        <v>67</v>
      </c>
      <c r="C14" s="69" t="s">
        <v>63</v>
      </c>
      <c r="D14" s="70" t="s">
        <v>64</v>
      </c>
      <c r="E14" s="69" t="s">
        <v>34</v>
      </c>
      <c r="F14" s="69" t="s">
        <v>69</v>
      </c>
    </row>
    <row r="15" spans="1:12" ht="22.5" customHeight="1" thickBot="1" x14ac:dyDescent="0.35">
      <c r="B15" s="76" t="s">
        <v>0</v>
      </c>
      <c r="C15" s="71" t="str">
        <f>'Preliminary Risk'!$B$2</f>
        <v>Low</v>
      </c>
      <c r="D15" s="71" t="str">
        <f>'Post-Plan Risk'!$C$2</f>
        <v>High</v>
      </c>
      <c r="E15" s="71" t="str">
        <f>'Post-Plan Technical Difficulty'!$C$2</f>
        <v>Low</v>
      </c>
      <c r="F15" s="72" t="str">
        <f>VLOOKUP(Numerical!$G$7,List!$E:$F,2,FALSE)</f>
        <v>High</v>
      </c>
    </row>
    <row r="16" spans="1:12" ht="22.5" customHeight="1" thickBot="1" x14ac:dyDescent="0.35">
      <c r="B16" s="76" t="s">
        <v>3</v>
      </c>
      <c r="C16" s="71" t="str">
        <f>'Preliminary Risk'!$B$4</f>
        <v>Low</v>
      </c>
      <c r="D16" s="71" t="str">
        <f>'Post-Plan Risk'!$C$4</f>
        <v>High</v>
      </c>
      <c r="E16" s="71" t="str">
        <f>'Post-Plan Technical Difficulty'!$C$4</f>
        <v>Low</v>
      </c>
      <c r="F16" s="72" t="str">
        <f>VLOOKUP(Numerical!$G$8,List!$E:$F,2,FALSE)</f>
        <v>High</v>
      </c>
    </row>
    <row r="17" spans="2:6" ht="22.5" customHeight="1" thickBot="1" x14ac:dyDescent="0.35">
      <c r="B17" s="76" t="s">
        <v>49</v>
      </c>
      <c r="C17" s="71" t="str">
        <f>'Preliminary Risk'!$B$6</f>
        <v>Low</v>
      </c>
      <c r="D17" s="71" t="str">
        <f>'Post-Plan Risk'!$C$6</f>
        <v>High</v>
      </c>
      <c r="E17" s="71" t="str">
        <f>'Post-Plan Technical Difficulty'!$C$6</f>
        <v>Low</v>
      </c>
      <c r="F17" s="72" t="str">
        <f>VLOOKUP(Numerical!$G$9,List!$E:$F,2,FALSE)</f>
        <v>High</v>
      </c>
    </row>
    <row r="18" spans="2:6" ht="22.5" customHeight="1" thickBot="1" x14ac:dyDescent="0.35">
      <c r="B18" s="76" t="s">
        <v>70</v>
      </c>
      <c r="C18" s="71" t="str">
        <f>'Preliminary Risk'!$B$8</f>
        <v>Low</v>
      </c>
      <c r="D18" s="71" t="str">
        <f>'Post-Plan Risk'!$C$8</f>
        <v>High</v>
      </c>
      <c r="E18" s="71" t="str">
        <f>'Post-Plan Technical Difficulty'!$C$8</f>
        <v>Low</v>
      </c>
      <c r="F18" s="72" t="str">
        <f>VLOOKUP(Numerical!$G$10,List!$E:$F,2,FALSE)</f>
        <v>High</v>
      </c>
    </row>
    <row r="19" spans="2:6" ht="22.5" customHeight="1" thickBot="1" x14ac:dyDescent="0.35">
      <c r="B19" s="76" t="s">
        <v>71</v>
      </c>
      <c r="C19" s="71" t="str">
        <f>'Preliminary Risk'!$B$10</f>
        <v>Low</v>
      </c>
      <c r="D19" s="71" t="str">
        <f>'Post-Plan Risk'!$C$10</f>
        <v>High</v>
      </c>
      <c r="E19" s="71" t="str">
        <f>'Post-Plan Technical Difficulty'!$C$10</f>
        <v>Low</v>
      </c>
      <c r="F19" s="72" t="str">
        <f>VLOOKUP(Numerical!$G$11,List!$E:$F,2,FALSE)</f>
        <v>High</v>
      </c>
    </row>
    <row r="20" spans="2:6" ht="22.5" customHeight="1" thickBot="1" x14ac:dyDescent="0.35">
      <c r="B20" s="76" t="s">
        <v>72</v>
      </c>
      <c r="C20" s="71" t="str">
        <f>'Preliminary Risk'!$B$12</f>
        <v>Low</v>
      </c>
      <c r="D20" s="71" t="str">
        <f>'Post-Plan Risk'!$C$12</f>
        <v>High</v>
      </c>
      <c r="E20" s="71" t="str">
        <f>'Post-Plan Technical Difficulty'!$C$12</f>
        <v>Low</v>
      </c>
      <c r="F20" s="72" t="str">
        <f>VLOOKUP(Numerical!$G$12,List!$E:$F,2,FALSE)</f>
        <v>High</v>
      </c>
    </row>
    <row r="21" spans="2:6" ht="22.5" customHeight="1" thickBot="1" x14ac:dyDescent="0.35">
      <c r="B21" s="76" t="s">
        <v>73</v>
      </c>
      <c r="C21" s="71" t="str">
        <f>'Preliminary Risk'!$B$14</f>
        <v>Low</v>
      </c>
      <c r="D21" s="71" t="str">
        <f>'Post-Plan Risk'!$C$14</f>
        <v>High</v>
      </c>
      <c r="E21" s="71" t="str">
        <f>'Post-Plan Technical Difficulty'!$C$14</f>
        <v>Low</v>
      </c>
      <c r="F21" s="72" t="str">
        <f>VLOOKUP(Numerical!$G$14,List!$E:$F,2,FALSE)</f>
        <v>High</v>
      </c>
    </row>
    <row r="22" spans="2:6" ht="22.5" customHeight="1" thickBot="1" x14ac:dyDescent="0.35">
      <c r="B22" s="76" t="s">
        <v>4</v>
      </c>
      <c r="C22" s="71" t="str">
        <f>'Preliminary Risk'!$B$16</f>
        <v>Low</v>
      </c>
      <c r="D22" s="71" t="str">
        <f>'Post-Plan Risk'!$C$16</f>
        <v>High</v>
      </c>
      <c r="E22" s="71" t="str">
        <f>'Post-Plan Technical Difficulty'!$C$16</f>
        <v>Low</v>
      </c>
      <c r="F22" s="72" t="str">
        <f>VLOOKUP(Numerical!$G$15,List!$E:$F,2,FALSE)</f>
        <v>High</v>
      </c>
    </row>
    <row r="23" spans="2:6" ht="22.5" customHeight="1" thickBot="1" x14ac:dyDescent="0.35">
      <c r="B23" s="76" t="s">
        <v>74</v>
      </c>
      <c r="C23" s="71" t="str">
        <f>'Preliminary Risk'!$B$18</f>
        <v>Low</v>
      </c>
      <c r="D23" s="71" t="str">
        <f>'Post-Plan Risk'!$C$18</f>
        <v>High</v>
      </c>
      <c r="E23" s="71" t="str">
        <f>'Post-Plan Technical Difficulty'!$C$18</f>
        <v>Low</v>
      </c>
      <c r="F23" s="72" t="str">
        <f>VLOOKUP(Numerical!$G$16,List!$E:$F,2,FALSE)</f>
        <v>High</v>
      </c>
    </row>
    <row r="24" spans="2:6" ht="22.5" customHeight="1" thickBot="1" x14ac:dyDescent="0.35">
      <c r="B24" s="76" t="s">
        <v>5</v>
      </c>
      <c r="C24" s="71" t="str">
        <f>'Preliminary Risk'!$B$20</f>
        <v>Low</v>
      </c>
      <c r="D24" s="71" t="str">
        <f>'Post-Plan Risk'!$C$20</f>
        <v>High</v>
      </c>
      <c r="E24" s="71" t="str">
        <f>'Post-Plan Technical Difficulty'!$C$20</f>
        <v>Low</v>
      </c>
      <c r="F24" s="72" t="str">
        <f>VLOOKUP(Numerical!$G$17,List!$E:$F,2,FALSE)</f>
        <v>High</v>
      </c>
    </row>
    <row r="25" spans="2:6" ht="22.5" customHeight="1" thickBot="1" x14ac:dyDescent="0.35">
      <c r="B25" s="76" t="s">
        <v>75</v>
      </c>
      <c r="C25" s="73" t="str">
        <f>'Preliminary Risk'!$B$22</f>
        <v>Low</v>
      </c>
      <c r="D25" s="73" t="str">
        <f>'Post-Plan Risk'!$C$22</f>
        <v>High</v>
      </c>
      <c r="E25" s="73" t="str">
        <f>'Post-Plan Technical Difficulty'!$C$22</f>
        <v>Low</v>
      </c>
      <c r="F25" s="74" t="str">
        <f>VLOOKUP(Numerical!$G$18,List!$E:$F,2,FALSE)</f>
        <v>High</v>
      </c>
    </row>
    <row r="26" spans="2:6" ht="59.25" customHeight="1" x14ac:dyDescent="0.25">
      <c r="D26" s="68"/>
    </row>
    <row r="27" spans="2:6" x14ac:dyDescent="0.25">
      <c r="D27" s="68"/>
    </row>
    <row r="28" spans="2:6" x14ac:dyDescent="0.25">
      <c r="D28" s="68"/>
    </row>
    <row r="29" spans="2:6" x14ac:dyDescent="0.25">
      <c r="D29" s="68"/>
    </row>
    <row r="40" spans="1:9" ht="15.75" thickBot="1" x14ac:dyDescent="0.3"/>
    <row r="41" spans="1:9" ht="21.75" thickBot="1" x14ac:dyDescent="0.4">
      <c r="A41" s="58"/>
      <c r="B41" s="59" t="s">
        <v>41</v>
      </c>
      <c r="C41" s="117" t="s">
        <v>65</v>
      </c>
      <c r="D41" s="118"/>
      <c r="E41" s="118"/>
      <c r="F41" s="118"/>
      <c r="G41" s="118"/>
      <c r="H41" s="118"/>
      <c r="I41" s="119"/>
    </row>
    <row r="42" spans="1:9" ht="341.25" customHeight="1" thickBot="1" x14ac:dyDescent="0.3">
      <c r="A42" s="58"/>
      <c r="B42" s="75" t="s">
        <v>2</v>
      </c>
      <c r="C42" s="120" t="s">
        <v>144</v>
      </c>
      <c r="D42" s="121"/>
      <c r="E42" s="121"/>
      <c r="F42" s="121"/>
      <c r="G42" s="121"/>
      <c r="H42" s="121"/>
      <c r="I42" s="122"/>
    </row>
    <row r="43" spans="1:9" ht="15.75" thickBot="1" x14ac:dyDescent="0.3">
      <c r="A43" s="58"/>
      <c r="B43" s="58"/>
      <c r="C43" s="58"/>
      <c r="D43" s="58"/>
      <c r="E43" s="58"/>
      <c r="F43" s="58"/>
      <c r="G43" s="58"/>
      <c r="H43" s="58"/>
      <c r="I43" s="58"/>
    </row>
    <row r="44" spans="1:9" ht="15.75" x14ac:dyDescent="0.25">
      <c r="A44" s="58"/>
      <c r="B44" s="123" t="s">
        <v>52</v>
      </c>
      <c r="C44" s="60"/>
      <c r="D44" s="41"/>
      <c r="E44" s="41"/>
      <c r="F44" s="41"/>
      <c r="G44" s="41"/>
      <c r="H44" s="41"/>
      <c r="I44" s="57"/>
    </row>
    <row r="45" spans="1:9" ht="15.75" x14ac:dyDescent="0.25">
      <c r="A45" s="58"/>
      <c r="B45" s="124"/>
      <c r="C45" s="61" t="s">
        <v>57</v>
      </c>
      <c r="D45" s="42"/>
      <c r="E45" s="42"/>
      <c r="F45" s="42" t="s">
        <v>53</v>
      </c>
      <c r="G45" s="42"/>
      <c r="H45" s="42" t="s">
        <v>60</v>
      </c>
      <c r="I45" s="62"/>
    </row>
    <row r="46" spans="1:9" ht="15.75" x14ac:dyDescent="0.25">
      <c r="A46" s="58"/>
      <c r="B46" s="124"/>
      <c r="C46" s="61"/>
      <c r="D46" s="42"/>
      <c r="E46" s="42"/>
      <c r="F46" s="42" t="s">
        <v>55</v>
      </c>
      <c r="G46" s="42"/>
      <c r="H46" s="42"/>
      <c r="I46" s="62"/>
    </row>
    <row r="47" spans="1:9" ht="15.75" x14ac:dyDescent="0.25">
      <c r="A47" s="58"/>
      <c r="B47" s="124"/>
      <c r="C47" s="61"/>
      <c r="D47" s="42"/>
      <c r="E47" s="42"/>
      <c r="F47" s="42"/>
      <c r="G47" s="42"/>
      <c r="H47" s="42"/>
      <c r="I47" s="62"/>
    </row>
    <row r="48" spans="1:9" ht="15.75" x14ac:dyDescent="0.25">
      <c r="A48" s="58"/>
      <c r="B48" s="124"/>
      <c r="C48" s="61"/>
      <c r="D48" s="42"/>
      <c r="E48" s="42"/>
      <c r="F48" s="42"/>
      <c r="G48" s="42"/>
      <c r="H48" s="42"/>
      <c r="I48" s="62"/>
    </row>
    <row r="49" spans="1:9" ht="15.75" x14ac:dyDescent="0.25">
      <c r="A49" s="58"/>
      <c r="B49" s="124"/>
      <c r="C49" s="61" t="s">
        <v>141</v>
      </c>
      <c r="D49" s="42"/>
      <c r="E49" s="42"/>
      <c r="F49" s="42" t="s">
        <v>54</v>
      </c>
      <c r="G49" s="42"/>
      <c r="H49" s="42" t="s">
        <v>60</v>
      </c>
      <c r="I49" s="62"/>
    </row>
    <row r="50" spans="1:9" ht="15.75" x14ac:dyDescent="0.25">
      <c r="A50" s="58"/>
      <c r="B50" s="124"/>
      <c r="C50" s="61"/>
      <c r="D50" s="42"/>
      <c r="E50" s="42"/>
      <c r="F50" s="42" t="s">
        <v>142</v>
      </c>
      <c r="G50" s="42"/>
      <c r="H50" s="42"/>
      <c r="I50" s="62"/>
    </row>
    <row r="51" spans="1:9" ht="15.75" x14ac:dyDescent="0.25">
      <c r="A51" s="58"/>
      <c r="B51" s="124"/>
      <c r="C51" s="61"/>
      <c r="D51" s="42"/>
      <c r="E51" s="42"/>
      <c r="F51" s="42"/>
      <c r="G51" s="42"/>
      <c r="H51" s="42"/>
      <c r="I51" s="62"/>
    </row>
    <row r="52" spans="1:9" ht="15.75" x14ac:dyDescent="0.25">
      <c r="A52" s="58"/>
      <c r="B52" s="124"/>
      <c r="C52" s="61"/>
      <c r="D52" s="42"/>
      <c r="E52" s="42"/>
      <c r="F52" s="42"/>
      <c r="G52" s="42"/>
      <c r="H52" s="42"/>
      <c r="I52" s="62"/>
    </row>
    <row r="53" spans="1:9" ht="15.75" x14ac:dyDescent="0.25">
      <c r="A53" s="58"/>
      <c r="B53" s="124"/>
      <c r="C53" s="61" t="s">
        <v>58</v>
      </c>
      <c r="D53" s="42"/>
      <c r="E53" s="42"/>
      <c r="F53" s="42" t="s">
        <v>54</v>
      </c>
      <c r="G53" s="42"/>
      <c r="H53" s="42" t="s">
        <v>60</v>
      </c>
      <c r="I53" s="62"/>
    </row>
    <row r="54" spans="1:9" ht="15.75" x14ac:dyDescent="0.25">
      <c r="A54" s="58"/>
      <c r="B54" s="124"/>
      <c r="C54" s="61"/>
      <c r="D54" s="42"/>
      <c r="E54" s="42"/>
      <c r="F54" s="42" t="s">
        <v>56</v>
      </c>
      <c r="G54" s="42"/>
      <c r="H54" s="42"/>
      <c r="I54" s="62"/>
    </row>
    <row r="55" spans="1:9" ht="15.75" thickBot="1" x14ac:dyDescent="0.3">
      <c r="A55" s="58"/>
      <c r="B55" s="125"/>
      <c r="C55" s="63"/>
      <c r="D55" s="64"/>
      <c r="E55" s="64"/>
      <c r="F55" s="64"/>
      <c r="G55" s="64"/>
      <c r="H55" s="64"/>
      <c r="I55" s="65"/>
    </row>
    <row r="62" spans="1:9" ht="13.5" customHeight="1" x14ac:dyDescent="0.25">
      <c r="A62" s="77"/>
    </row>
  </sheetData>
  <sheetProtection sheet="1" selectLockedCells="1"/>
  <mergeCells count="5">
    <mergeCell ref="A9:B9"/>
    <mergeCell ref="A10:A12"/>
    <mergeCell ref="C41:I41"/>
    <mergeCell ref="C42:I42"/>
    <mergeCell ref="B44:B55"/>
  </mergeCells>
  <conditionalFormatting sqref="C10:C12">
    <cfRule type="cellIs" dxfId="24" priority="21" operator="equal">
      <formula>"Multiple"</formula>
    </cfRule>
    <cfRule type="cellIs" dxfId="23" priority="22" operator="equal">
      <formula>"Few"</formula>
    </cfRule>
    <cfRule type="cellIs" dxfId="22" priority="23" operator="equal">
      <formula>"Nominal"</formula>
    </cfRule>
    <cfRule type="cellIs" dxfId="21" priority="24" operator="equal">
      <formula>"None"</formula>
    </cfRule>
    <cfRule type="cellIs" dxfId="20" priority="25" operator="equal">
      <formula>"Considerable"</formula>
    </cfRule>
  </conditionalFormatting>
  <conditionalFormatting sqref="D10:D12">
    <cfRule type="cellIs" dxfId="19" priority="18" operator="equal">
      <formula>"Mod"</formula>
    </cfRule>
    <cfRule type="cellIs" dxfId="18" priority="19" operator="equal">
      <formula>"Low"</formula>
    </cfRule>
    <cfRule type="cellIs" dxfId="17" priority="20" operator="equal">
      <formula>"High"</formula>
    </cfRule>
  </conditionalFormatting>
  <conditionalFormatting sqref="C15">
    <cfRule type="cellIs" dxfId="16" priority="15" operator="equal">
      <formula>"Low"</formula>
    </cfRule>
    <cfRule type="cellIs" dxfId="15" priority="16" operator="equal">
      <formula>"Mod"</formula>
    </cfRule>
    <cfRule type="cellIs" dxfId="14" priority="17" operator="equal">
      <formula>"High"</formula>
    </cfRule>
  </conditionalFormatting>
  <conditionalFormatting sqref="C16:C25">
    <cfRule type="cellIs" dxfId="13" priority="12" operator="equal">
      <formula>"Low"</formula>
    </cfRule>
    <cfRule type="cellIs" dxfId="12" priority="13" operator="equal">
      <formula>"Mod"</formula>
    </cfRule>
    <cfRule type="cellIs" dxfId="11" priority="14" operator="equal">
      <formula>"High"</formula>
    </cfRule>
  </conditionalFormatting>
  <conditionalFormatting sqref="D15:F15">
    <cfRule type="cellIs" dxfId="10" priority="9" operator="equal">
      <formula>"Low"</formula>
    </cfRule>
    <cfRule type="cellIs" dxfId="9" priority="10" operator="equal">
      <formula>"Mod"</formula>
    </cfRule>
    <cfRule type="cellIs" dxfId="8" priority="11" operator="equal">
      <formula>"High"</formula>
    </cfRule>
  </conditionalFormatting>
  <conditionalFormatting sqref="D16:F25">
    <cfRule type="cellIs" dxfId="7" priority="6" operator="equal">
      <formula>"Low"</formula>
    </cfRule>
    <cfRule type="cellIs" dxfId="6" priority="7" operator="equal">
      <formula>"Mod"</formula>
    </cfRule>
    <cfRule type="cellIs" dxfId="5" priority="8" operator="equal">
      <formula>"High"</formula>
    </cfRule>
  </conditionalFormatting>
  <conditionalFormatting sqref="C41:C42">
    <cfRule type="cellIs" dxfId="4" priority="4" operator="equal">
      <formula>"High"</formula>
    </cfRule>
    <cfRule type="cellIs" dxfId="3" priority="5" operator="equal">
      <formula>"Mod"</formula>
    </cfRule>
  </conditionalFormatting>
  <conditionalFormatting sqref="B42">
    <cfRule type="cellIs" dxfId="2" priority="1" operator="equal">
      <formula>"Mod"</formula>
    </cfRule>
    <cfRule type="cellIs" dxfId="1" priority="2" operator="equal">
      <formula>"Low"</formula>
    </cfRule>
    <cfRule type="cellIs" dxfId="0" priority="3" operator="equal">
      <formula>"High"</formula>
    </cfRule>
  </conditionalFormatting>
  <dataValidations count="2">
    <dataValidation type="list" allowBlank="1" showInputMessage="1" showErrorMessage="1" sqref="D10:D12 B42">
      <formula1>LMH</formula1>
    </dataValidation>
    <dataValidation type="list" allowBlank="1" showInputMessage="1" showErrorMessage="1" sqref="C10:C12">
      <formula1>ValEl</formula1>
    </dataValidation>
  </dataValidations>
  <pageMargins left="0.7" right="0.7" top="0.4" bottom="0.75" header="0.3" footer="0.3"/>
  <pageSetup scale="4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
  <sheetViews>
    <sheetView workbookViewId="0">
      <selection activeCell="H29" sqref="H29"/>
    </sheetView>
  </sheetViews>
  <sheetFormatPr defaultRowHeight="15" x14ac:dyDescent="0.25"/>
  <cols>
    <col min="1" max="1" width="20.28515625" bestFit="1" customWidth="1"/>
    <col min="2" max="2" width="3" bestFit="1" customWidth="1"/>
    <col min="3" max="3" width="24.85546875" bestFit="1" customWidth="1"/>
    <col min="4" max="4" width="5.5703125" bestFit="1" customWidth="1"/>
  </cols>
  <sheetData>
    <row r="1" spans="1:8" x14ac:dyDescent="0.25">
      <c r="D1" t="s">
        <v>10</v>
      </c>
      <c r="E1" t="s">
        <v>11</v>
      </c>
      <c r="F1" t="s">
        <v>39</v>
      </c>
      <c r="G1" t="s">
        <v>40</v>
      </c>
      <c r="H1" t="s">
        <v>46</v>
      </c>
    </row>
    <row r="2" spans="1:8" x14ac:dyDescent="0.25">
      <c r="A2" s="126" t="s">
        <v>6</v>
      </c>
      <c r="C2" t="s">
        <v>7</v>
      </c>
      <c r="D2">
        <f>VLOOKUP(Values!C2,List!$B$1:$D$5,3,FALSE)</f>
        <v>0</v>
      </c>
    </row>
    <row r="3" spans="1:8" x14ac:dyDescent="0.25">
      <c r="A3" s="126"/>
      <c r="C3" t="s">
        <v>8</v>
      </c>
      <c r="D3">
        <f>VLOOKUP(Values!C3,List!$B$1:$D$5,3,FALSE)</f>
        <v>3</v>
      </c>
    </row>
    <row r="4" spans="1:8" x14ac:dyDescent="0.25">
      <c r="A4" s="126"/>
      <c r="C4" t="s">
        <v>9</v>
      </c>
      <c r="D4">
        <f>VLOOKUP(Values!C4,List!$B$1:$D$5,3,FALSE)</f>
        <v>2</v>
      </c>
    </row>
    <row r="5" spans="1:8" ht="15.75" customHeight="1" x14ac:dyDescent="0.25">
      <c r="A5" s="126"/>
      <c r="C5" t="s">
        <v>20</v>
      </c>
      <c r="D5">
        <f>SUM(D2:D4)</f>
        <v>5</v>
      </c>
    </row>
    <row r="6" spans="1:8" ht="15.75" customHeight="1" thickBot="1" x14ac:dyDescent="0.3">
      <c r="A6" s="1"/>
    </row>
    <row r="7" spans="1:8" ht="15.75" customHeight="1" x14ac:dyDescent="0.25">
      <c r="A7" s="2"/>
      <c r="C7" s="3" t="s">
        <v>0</v>
      </c>
      <c r="D7">
        <f>VLOOKUP('Preliminary Risk'!B2,List!$A$1:$D$5,4,FALSE)</f>
        <v>1</v>
      </c>
      <c r="E7">
        <f>VLOOKUP('Post-Plan Risk'!$C2,List!$A$1:$D$5,4,FALSE)</f>
        <v>3</v>
      </c>
      <c r="F7">
        <f>VLOOKUP('Post-Plan Technical Difficulty'!$C2,List!$A$1:$D$5,4,FALSE)</f>
        <v>1</v>
      </c>
      <c r="G7">
        <f>IF(F7-E7&gt;=1,E7+1,E7)</f>
        <v>3</v>
      </c>
      <c r="H7">
        <f>D7</f>
        <v>1</v>
      </c>
    </row>
    <row r="8" spans="1:8" ht="15.75" customHeight="1" x14ac:dyDescent="0.25">
      <c r="A8" s="126" t="s">
        <v>12</v>
      </c>
      <c r="C8" s="4" t="s">
        <v>3</v>
      </c>
      <c r="D8">
        <f>VLOOKUP('Preliminary Risk'!B4,List!$A$1:$D$5,4,FALSE)</f>
        <v>1</v>
      </c>
      <c r="E8">
        <f>VLOOKUP('Post-Plan Risk'!$C4,List!$A$1:$D$5,4,FALSE)</f>
        <v>3</v>
      </c>
      <c r="F8">
        <f>VLOOKUP('Post-Plan Technical Difficulty'!$C4,List!$A$1:$D$5,4,FALSE)</f>
        <v>1</v>
      </c>
      <c r="G8">
        <f t="shared" ref="G8:G18" si="0">IF(F8-E8&gt;=1,E8+1,E8)</f>
        <v>3</v>
      </c>
      <c r="H8">
        <f t="shared" ref="H8:H18" si="1">D8</f>
        <v>1</v>
      </c>
    </row>
    <row r="9" spans="1:8" ht="15.75" customHeight="1" x14ac:dyDescent="0.25">
      <c r="A9" s="126"/>
      <c r="C9" s="4" t="s">
        <v>16</v>
      </c>
      <c r="D9">
        <f>VLOOKUP('Preliminary Risk'!B6,List!$A$1:$D$5,4,FALSE)</f>
        <v>1</v>
      </c>
      <c r="E9">
        <f>VLOOKUP('Post-Plan Risk'!$C6,List!$A$1:$D$5,4,FALSE)</f>
        <v>3</v>
      </c>
      <c r="F9">
        <f>VLOOKUP('Post-Plan Technical Difficulty'!$C6,List!$A$1:$D$5,4,FALSE)</f>
        <v>1</v>
      </c>
      <c r="G9">
        <f t="shared" si="0"/>
        <v>3</v>
      </c>
      <c r="H9">
        <f t="shared" si="1"/>
        <v>1</v>
      </c>
    </row>
    <row r="10" spans="1:8" x14ac:dyDescent="0.25">
      <c r="A10" s="126"/>
      <c r="C10" s="4" t="s">
        <v>14</v>
      </c>
      <c r="D10">
        <f>VLOOKUP('Preliminary Risk'!B8,List!$A$1:$D$5,4,FALSE)</f>
        <v>1</v>
      </c>
      <c r="E10">
        <f>VLOOKUP('Post-Plan Risk'!$C8,List!$A$1:$D$5,4,FALSE)</f>
        <v>3</v>
      </c>
      <c r="F10">
        <f>VLOOKUP('Post-Plan Technical Difficulty'!$C8,List!$A$1:$D$5,4,FALSE)</f>
        <v>1</v>
      </c>
      <c r="G10">
        <f t="shared" si="0"/>
        <v>3</v>
      </c>
      <c r="H10">
        <f t="shared" si="1"/>
        <v>1</v>
      </c>
    </row>
    <row r="11" spans="1:8" x14ac:dyDescent="0.25">
      <c r="A11" s="126"/>
      <c r="C11" s="4" t="s">
        <v>15</v>
      </c>
      <c r="D11">
        <f>VLOOKUP('Preliminary Risk'!B10,List!$A$1:$D$5,4,FALSE)</f>
        <v>1</v>
      </c>
      <c r="E11">
        <f>VLOOKUP('Post-Plan Risk'!$C10,List!$A$1:$D$5,4,FALSE)</f>
        <v>3</v>
      </c>
      <c r="F11">
        <f>VLOOKUP('Post-Plan Technical Difficulty'!$C10,List!$A$1:$D$5,4,FALSE)</f>
        <v>1</v>
      </c>
      <c r="G11">
        <f t="shared" si="0"/>
        <v>3</v>
      </c>
      <c r="H11">
        <f t="shared" si="1"/>
        <v>1</v>
      </c>
    </row>
    <row r="12" spans="1:8" ht="15.75" thickBot="1" x14ac:dyDescent="0.3">
      <c r="A12" s="126"/>
      <c r="C12" s="5" t="s">
        <v>13</v>
      </c>
      <c r="D12">
        <f>VLOOKUP('Preliminary Risk'!B12,List!$A$1:$D$5,4,FALSE)</f>
        <v>1</v>
      </c>
      <c r="E12">
        <f>VLOOKUP('Post-Plan Risk'!$C12,List!$A$1:$D$5,4,FALSE)</f>
        <v>3</v>
      </c>
      <c r="F12">
        <f>VLOOKUP('Post-Plan Technical Difficulty'!$C12,List!$A$1:$D$5,4,FALSE)</f>
        <v>1</v>
      </c>
      <c r="G12">
        <f t="shared" si="0"/>
        <v>3</v>
      </c>
      <c r="H12">
        <f t="shared" si="1"/>
        <v>1</v>
      </c>
    </row>
    <row r="13" spans="1:8" x14ac:dyDescent="0.25">
      <c r="A13" s="1"/>
    </row>
    <row r="14" spans="1:8" x14ac:dyDescent="0.25">
      <c r="A14" s="126" t="s">
        <v>17</v>
      </c>
      <c r="C14" t="s">
        <v>21</v>
      </c>
      <c r="D14">
        <f>VLOOKUP('Preliminary Risk'!B14,List!$A$1:$D$5,4,FALSE)</f>
        <v>1</v>
      </c>
      <c r="E14">
        <f>VLOOKUP('Post-Plan Risk'!$C14,List!$A$1:$D$5,4,FALSE)</f>
        <v>3</v>
      </c>
      <c r="F14">
        <f>VLOOKUP('Post-Plan Technical Difficulty'!$C14,List!$A$1:$D$5,4,FALSE)</f>
        <v>1</v>
      </c>
      <c r="G14">
        <f>IF(F14-E14&gt;=1,E14+1,E14)</f>
        <v>3</v>
      </c>
      <c r="H14">
        <f t="shared" si="1"/>
        <v>1</v>
      </c>
    </row>
    <row r="15" spans="1:8" x14ac:dyDescent="0.25">
      <c r="A15" s="126"/>
      <c r="C15" t="s">
        <v>4</v>
      </c>
      <c r="D15">
        <f>VLOOKUP('Preliminary Risk'!B16,List!$A$1:$D$5,4,FALSE)</f>
        <v>1</v>
      </c>
      <c r="E15">
        <f>VLOOKUP('Post-Plan Risk'!$C16,List!$A$1:$D$5,4,FALSE)</f>
        <v>3</v>
      </c>
      <c r="F15">
        <f>VLOOKUP('Post-Plan Technical Difficulty'!$C16,List!$A$1:$D$5,4,FALSE)</f>
        <v>1</v>
      </c>
      <c r="G15">
        <f t="shared" si="0"/>
        <v>3</v>
      </c>
      <c r="H15">
        <f t="shared" si="1"/>
        <v>1</v>
      </c>
    </row>
    <row r="16" spans="1:8" x14ac:dyDescent="0.25">
      <c r="A16" s="126"/>
      <c r="C16" t="s">
        <v>18</v>
      </c>
      <c r="D16">
        <f>VLOOKUP('Preliminary Risk'!B18,List!$A$1:$D$5,4,FALSE)</f>
        <v>1</v>
      </c>
      <c r="E16">
        <f>VLOOKUP('Post-Plan Risk'!$C18,List!$A$1:$D$5,4,FALSE)</f>
        <v>3</v>
      </c>
      <c r="F16">
        <f>VLOOKUP('Post-Plan Technical Difficulty'!$C18,List!$A$1:$D$5,4,FALSE)</f>
        <v>1</v>
      </c>
      <c r="G16">
        <f t="shared" si="0"/>
        <v>3</v>
      </c>
      <c r="H16">
        <f t="shared" si="1"/>
        <v>1</v>
      </c>
    </row>
    <row r="17" spans="1:11" x14ac:dyDescent="0.25">
      <c r="A17" s="126"/>
      <c r="C17" t="s">
        <v>5</v>
      </c>
      <c r="D17">
        <f>VLOOKUP('Preliminary Risk'!B20,List!$A$1:$D$5,4,FALSE)</f>
        <v>1</v>
      </c>
      <c r="E17">
        <f>VLOOKUP('Post-Plan Risk'!$C20,List!$A$1:$D$5,4,FALSE)</f>
        <v>3</v>
      </c>
      <c r="F17">
        <f>VLOOKUP('Post-Plan Technical Difficulty'!$C20,List!$A$1:$D$5,4,FALSE)</f>
        <v>1</v>
      </c>
      <c r="G17">
        <f t="shared" si="0"/>
        <v>3</v>
      </c>
      <c r="H17">
        <f t="shared" si="1"/>
        <v>1</v>
      </c>
    </row>
    <row r="18" spans="1:11" x14ac:dyDescent="0.25">
      <c r="A18" s="126"/>
      <c r="C18" t="s">
        <v>19</v>
      </c>
      <c r="D18">
        <f>VLOOKUP('Preliminary Risk'!B22,List!$A$1:$D$5,4,FALSE)</f>
        <v>1</v>
      </c>
      <c r="E18">
        <f>VLOOKUP('Post-Plan Risk'!$C22,List!$A$1:$D$5,4,FALSE)</f>
        <v>3</v>
      </c>
      <c r="F18">
        <f>VLOOKUP('Post-Plan Technical Difficulty'!$C22,List!$A$1:$D$5,4,FALSE)</f>
        <v>1</v>
      </c>
      <c r="G18">
        <f t="shared" si="0"/>
        <v>3</v>
      </c>
      <c r="H18">
        <f t="shared" si="1"/>
        <v>1</v>
      </c>
    </row>
    <row r="19" spans="1:11" x14ac:dyDescent="0.25">
      <c r="C19" t="s">
        <v>20</v>
      </c>
    </row>
    <row r="21" spans="1:11" x14ac:dyDescent="0.25">
      <c r="C21" t="s">
        <v>22</v>
      </c>
      <c r="D21">
        <f>SUM(D7:D12)</f>
        <v>6</v>
      </c>
      <c r="E21">
        <f>SUM(E7:E12)</f>
        <v>18</v>
      </c>
      <c r="F21">
        <f>SUM(F7:F12)</f>
        <v>6</v>
      </c>
      <c r="G21">
        <f>SUM(G7:G12)</f>
        <v>18</v>
      </c>
      <c r="H21">
        <f>SUM(H7:H12)</f>
        <v>6</v>
      </c>
    </row>
    <row r="22" spans="1:11" x14ac:dyDescent="0.25">
      <c r="C22" t="s">
        <v>23</v>
      </c>
      <c r="D22">
        <f>SUM(D14:D18)</f>
        <v>5</v>
      </c>
      <c r="E22">
        <f>SUM(E14:E18)</f>
        <v>15</v>
      </c>
      <c r="F22">
        <f>SUM(F14:F18)</f>
        <v>5</v>
      </c>
      <c r="G22">
        <f>SUM(G14:G18)</f>
        <v>15</v>
      </c>
      <c r="H22">
        <f>SUM(H14:H18)</f>
        <v>5</v>
      </c>
    </row>
    <row r="23" spans="1:11" x14ac:dyDescent="0.25">
      <c r="C23" t="s">
        <v>20</v>
      </c>
      <c r="D23">
        <f>SUM(D21:D22)</f>
        <v>11</v>
      </c>
      <c r="E23">
        <f>SUM(E21:E22)</f>
        <v>33</v>
      </c>
      <c r="F23">
        <f>SUM(F21:F22)</f>
        <v>11</v>
      </c>
      <c r="G23">
        <f>SUM(G21:G22)</f>
        <v>33</v>
      </c>
      <c r="H23">
        <f>SUM(H21:H22)</f>
        <v>11</v>
      </c>
    </row>
    <row r="24" spans="1:11" ht="15.75" thickBot="1" x14ac:dyDescent="0.3"/>
    <row r="25" spans="1:11" x14ac:dyDescent="0.25">
      <c r="I25" s="6" t="s">
        <v>45</v>
      </c>
      <c r="J25" s="7"/>
      <c r="K25" s="8"/>
    </row>
    <row r="26" spans="1:11" x14ac:dyDescent="0.25">
      <c r="I26" s="9">
        <v>11</v>
      </c>
      <c r="J26" s="10">
        <v>1</v>
      </c>
      <c r="K26" s="11" t="s">
        <v>2</v>
      </c>
    </row>
    <row r="27" spans="1:11" x14ac:dyDescent="0.25">
      <c r="I27" s="9">
        <v>33</v>
      </c>
      <c r="J27" s="10">
        <v>1</v>
      </c>
      <c r="K27" s="11" t="s">
        <v>1</v>
      </c>
    </row>
    <row r="28" spans="1:11" ht="15.75" thickBot="1" x14ac:dyDescent="0.3">
      <c r="I28" s="12">
        <f>G23</f>
        <v>33</v>
      </c>
      <c r="J28" s="13">
        <v>1</v>
      </c>
      <c r="K28" s="14" t="s">
        <v>20</v>
      </c>
    </row>
  </sheetData>
  <sheetProtection selectLockedCells="1" selectUnlockedCells="1"/>
  <mergeCells count="3">
    <mergeCell ref="A8:A12"/>
    <mergeCell ref="A14:A18"/>
    <mergeCell ref="A2:A5"/>
  </mergeCells>
  <pageMargins left="0.7" right="0.7" top="0.75" bottom="0.75" header="0.3" footer="0.3"/>
  <pageSetup scale="8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1"/>
  <sheetViews>
    <sheetView topLeftCell="A36" workbookViewId="0">
      <selection activeCell="C37" sqref="C37"/>
    </sheetView>
  </sheetViews>
  <sheetFormatPr defaultRowHeight="15" x14ac:dyDescent="0.25"/>
  <cols>
    <col min="1" max="1" width="19.140625" style="15" customWidth="1"/>
    <col min="2" max="2" width="12.7109375" style="17" bestFit="1" customWidth="1"/>
    <col min="3" max="3" width="101.28515625" style="17" customWidth="1"/>
    <col min="4" max="4" width="117.140625" style="17" customWidth="1"/>
  </cols>
  <sheetData>
    <row r="1" spans="1:9" x14ac:dyDescent="0.25">
      <c r="B1" s="17" t="s">
        <v>24</v>
      </c>
      <c r="C1" s="17" t="s">
        <v>24</v>
      </c>
      <c r="D1" s="17">
        <v>0</v>
      </c>
      <c r="G1" t="s">
        <v>42</v>
      </c>
    </row>
    <row r="2" spans="1:9" x14ac:dyDescent="0.25">
      <c r="A2" s="15" t="s">
        <v>2</v>
      </c>
      <c r="B2" s="17" t="s">
        <v>25</v>
      </c>
      <c r="C2" s="17" t="s">
        <v>29</v>
      </c>
      <c r="D2" s="17">
        <v>1</v>
      </c>
      <c r="E2">
        <v>1</v>
      </c>
      <c r="F2" t="s">
        <v>2</v>
      </c>
      <c r="G2" t="s">
        <v>2</v>
      </c>
      <c r="I2" t="s">
        <v>47</v>
      </c>
    </row>
    <row r="3" spans="1:9" x14ac:dyDescent="0.25">
      <c r="A3" s="15" t="s">
        <v>35</v>
      </c>
      <c r="B3" s="17" t="s">
        <v>26</v>
      </c>
      <c r="C3" s="17" t="s">
        <v>30</v>
      </c>
      <c r="D3" s="17">
        <v>2</v>
      </c>
      <c r="E3">
        <v>2</v>
      </c>
      <c r="F3" t="s">
        <v>35</v>
      </c>
      <c r="G3" t="s">
        <v>43</v>
      </c>
      <c r="I3" t="s">
        <v>48</v>
      </c>
    </row>
    <row r="4" spans="1:9" x14ac:dyDescent="0.25">
      <c r="A4" s="15" t="s">
        <v>1</v>
      </c>
      <c r="B4" s="17" t="s">
        <v>27</v>
      </c>
      <c r="C4" s="17" t="s">
        <v>31</v>
      </c>
      <c r="D4" s="17">
        <v>3</v>
      </c>
      <c r="E4">
        <v>3</v>
      </c>
      <c r="F4" t="s">
        <v>1</v>
      </c>
      <c r="G4" t="s">
        <v>1</v>
      </c>
    </row>
    <row r="5" spans="1:9" x14ac:dyDescent="0.25">
      <c r="B5" s="17" t="s">
        <v>28</v>
      </c>
      <c r="C5" s="17" t="s">
        <v>32</v>
      </c>
      <c r="D5" s="17">
        <v>4</v>
      </c>
    </row>
    <row r="6" spans="1:9" ht="15.75" thickBot="1" x14ac:dyDescent="0.3"/>
    <row r="7" spans="1:9" ht="15.75" thickBot="1" x14ac:dyDescent="0.3">
      <c r="A7" s="27" t="s">
        <v>6</v>
      </c>
      <c r="B7" s="28"/>
      <c r="C7" s="28"/>
      <c r="D7" s="29" t="s">
        <v>38</v>
      </c>
    </row>
    <row r="8" spans="1:9" ht="90" x14ac:dyDescent="0.25">
      <c r="A8" s="127" t="s">
        <v>13</v>
      </c>
      <c r="B8" s="18" t="s">
        <v>2</v>
      </c>
      <c r="C8" s="19" t="s">
        <v>106</v>
      </c>
      <c r="D8" s="20" t="s">
        <v>109</v>
      </c>
    </row>
    <row r="9" spans="1:9" ht="150" x14ac:dyDescent="0.25">
      <c r="A9" s="128"/>
      <c r="B9" s="21" t="s">
        <v>35</v>
      </c>
      <c r="C9" s="22" t="s">
        <v>107</v>
      </c>
      <c r="D9" s="23" t="s">
        <v>110</v>
      </c>
    </row>
    <row r="10" spans="1:9" ht="165.75" thickBot="1" x14ac:dyDescent="0.3">
      <c r="A10" s="129"/>
      <c r="B10" s="24" t="s">
        <v>1</v>
      </c>
      <c r="C10" s="25" t="s">
        <v>108</v>
      </c>
      <c r="D10" s="26" t="s">
        <v>111</v>
      </c>
    </row>
    <row r="11" spans="1:9" ht="90" x14ac:dyDescent="0.25">
      <c r="A11" s="127" t="s">
        <v>3</v>
      </c>
      <c r="B11" s="18" t="s">
        <v>2</v>
      </c>
      <c r="C11" s="19" t="s">
        <v>83</v>
      </c>
      <c r="D11" s="20" t="s">
        <v>85</v>
      </c>
    </row>
    <row r="12" spans="1:9" ht="135" x14ac:dyDescent="0.25">
      <c r="A12" s="128"/>
      <c r="B12" s="21" t="s">
        <v>35</v>
      </c>
      <c r="C12" s="22" t="s">
        <v>82</v>
      </c>
      <c r="D12" s="23" t="s">
        <v>87</v>
      </c>
    </row>
    <row r="13" spans="1:9" ht="135.75" thickBot="1" x14ac:dyDescent="0.3">
      <c r="A13" s="129"/>
      <c r="B13" s="24" t="s">
        <v>1</v>
      </c>
      <c r="C13" s="25" t="s">
        <v>84</v>
      </c>
      <c r="D13" s="26" t="s">
        <v>86</v>
      </c>
    </row>
    <row r="14" spans="1:9" ht="90" x14ac:dyDescent="0.25">
      <c r="A14" s="127" t="s">
        <v>14</v>
      </c>
      <c r="B14" s="18" t="s">
        <v>2</v>
      </c>
      <c r="C14" s="19" t="s">
        <v>94</v>
      </c>
      <c r="D14" s="20" t="s">
        <v>97</v>
      </c>
    </row>
    <row r="15" spans="1:9" ht="120" x14ac:dyDescent="0.25">
      <c r="A15" s="128"/>
      <c r="B15" s="21" t="s">
        <v>35</v>
      </c>
      <c r="C15" s="22" t="s">
        <v>95</v>
      </c>
      <c r="D15" s="23" t="s">
        <v>98</v>
      </c>
    </row>
    <row r="16" spans="1:9" ht="135.75" thickBot="1" x14ac:dyDescent="0.3">
      <c r="A16" s="129"/>
      <c r="B16" s="24" t="s">
        <v>1</v>
      </c>
      <c r="C16" s="25" t="s">
        <v>96</v>
      </c>
      <c r="D16" s="26" t="s">
        <v>99</v>
      </c>
    </row>
    <row r="17" spans="1:4" ht="90" x14ac:dyDescent="0.25">
      <c r="A17" s="127" t="s">
        <v>15</v>
      </c>
      <c r="B17" s="18" t="s">
        <v>2</v>
      </c>
      <c r="C17" s="19" t="s">
        <v>100</v>
      </c>
      <c r="D17" s="20" t="s">
        <v>103</v>
      </c>
    </row>
    <row r="18" spans="1:4" ht="165" x14ac:dyDescent="0.25">
      <c r="A18" s="128"/>
      <c r="B18" s="21" t="s">
        <v>35</v>
      </c>
      <c r="C18" s="22" t="s">
        <v>101</v>
      </c>
      <c r="D18" s="23" t="s">
        <v>104</v>
      </c>
    </row>
    <row r="19" spans="1:4" ht="150.75" thickBot="1" x14ac:dyDescent="0.3">
      <c r="A19" s="129"/>
      <c r="B19" s="24" t="s">
        <v>1</v>
      </c>
      <c r="C19" s="25" t="s">
        <v>102</v>
      </c>
      <c r="D19" s="26" t="s">
        <v>105</v>
      </c>
    </row>
    <row r="20" spans="1:4" ht="120" x14ac:dyDescent="0.25">
      <c r="A20" s="127" t="s">
        <v>49</v>
      </c>
      <c r="B20" s="18" t="s">
        <v>2</v>
      </c>
      <c r="C20" s="19" t="s">
        <v>88</v>
      </c>
      <c r="D20" s="20" t="s">
        <v>91</v>
      </c>
    </row>
    <row r="21" spans="1:4" ht="120" x14ac:dyDescent="0.25">
      <c r="A21" s="128"/>
      <c r="B21" s="21" t="s">
        <v>35</v>
      </c>
      <c r="C21" s="22" t="s">
        <v>89</v>
      </c>
      <c r="D21" s="23" t="s">
        <v>92</v>
      </c>
    </row>
    <row r="22" spans="1:4" ht="150.75" thickBot="1" x14ac:dyDescent="0.3">
      <c r="A22" s="129"/>
      <c r="B22" s="24" t="s">
        <v>1</v>
      </c>
      <c r="C22" s="25" t="s">
        <v>90</v>
      </c>
      <c r="D22" s="26" t="s">
        <v>93</v>
      </c>
    </row>
    <row r="23" spans="1:4" ht="75" x14ac:dyDescent="0.25">
      <c r="A23" s="127" t="s">
        <v>21</v>
      </c>
      <c r="B23" s="18" t="s">
        <v>2</v>
      </c>
      <c r="C23" s="19" t="s">
        <v>112</v>
      </c>
      <c r="D23" s="20" t="s">
        <v>115</v>
      </c>
    </row>
    <row r="24" spans="1:4" ht="105" x14ac:dyDescent="0.25">
      <c r="A24" s="128"/>
      <c r="B24" s="21" t="s">
        <v>35</v>
      </c>
      <c r="C24" s="22" t="s">
        <v>113</v>
      </c>
      <c r="D24" s="23" t="s">
        <v>116</v>
      </c>
    </row>
    <row r="25" spans="1:4" ht="120.75" thickBot="1" x14ac:dyDescent="0.3">
      <c r="A25" s="129"/>
      <c r="B25" s="24" t="s">
        <v>1</v>
      </c>
      <c r="C25" s="25" t="s">
        <v>114</v>
      </c>
      <c r="D25" s="26" t="s">
        <v>117</v>
      </c>
    </row>
    <row r="26" spans="1:4" ht="60" x14ac:dyDescent="0.25">
      <c r="A26" s="127" t="s">
        <v>4</v>
      </c>
      <c r="B26" s="18" t="s">
        <v>2</v>
      </c>
      <c r="C26" s="19" t="s">
        <v>118</v>
      </c>
      <c r="D26" s="20" t="s">
        <v>122</v>
      </c>
    </row>
    <row r="27" spans="1:4" ht="90" x14ac:dyDescent="0.25">
      <c r="A27" s="128"/>
      <c r="B27" s="21" t="s">
        <v>35</v>
      </c>
      <c r="C27" s="22" t="s">
        <v>119</v>
      </c>
      <c r="D27" s="23" t="s">
        <v>121</v>
      </c>
    </row>
    <row r="28" spans="1:4" ht="150.75" thickBot="1" x14ac:dyDescent="0.3">
      <c r="A28" s="129"/>
      <c r="B28" s="24" t="s">
        <v>1</v>
      </c>
      <c r="C28" s="25" t="s">
        <v>120</v>
      </c>
      <c r="D28" s="26" t="s">
        <v>123</v>
      </c>
    </row>
    <row r="29" spans="1:4" ht="90" x14ac:dyDescent="0.25">
      <c r="A29" s="127" t="s">
        <v>37</v>
      </c>
      <c r="B29" s="18" t="s">
        <v>2</v>
      </c>
      <c r="C29" s="19" t="s">
        <v>124</v>
      </c>
      <c r="D29" s="20" t="s">
        <v>127</v>
      </c>
    </row>
    <row r="30" spans="1:4" ht="90" x14ac:dyDescent="0.25">
      <c r="A30" s="128"/>
      <c r="B30" s="21" t="s">
        <v>35</v>
      </c>
      <c r="C30" s="22" t="s">
        <v>125</v>
      </c>
      <c r="D30" s="23" t="s">
        <v>128</v>
      </c>
    </row>
    <row r="31" spans="1:4" ht="135.75" thickBot="1" x14ac:dyDescent="0.3">
      <c r="A31" s="129"/>
      <c r="B31" s="24" t="s">
        <v>1</v>
      </c>
      <c r="C31" s="25" t="s">
        <v>126</v>
      </c>
      <c r="D31" s="26" t="s">
        <v>129</v>
      </c>
    </row>
    <row r="32" spans="1:4" ht="30" x14ac:dyDescent="0.25">
      <c r="A32" s="127" t="s">
        <v>5</v>
      </c>
      <c r="B32" s="18" t="s">
        <v>2</v>
      </c>
      <c r="C32" s="19" t="s">
        <v>130</v>
      </c>
      <c r="D32" s="20" t="s">
        <v>132</v>
      </c>
    </row>
    <row r="33" spans="1:4" ht="45" x14ac:dyDescent="0.25">
      <c r="A33" s="128"/>
      <c r="B33" s="21" t="s">
        <v>35</v>
      </c>
      <c r="C33" s="22" t="s">
        <v>131</v>
      </c>
      <c r="D33" s="23" t="s">
        <v>133</v>
      </c>
    </row>
    <row r="34" spans="1:4" ht="75.75" thickBot="1" x14ac:dyDescent="0.3">
      <c r="A34" s="129"/>
      <c r="B34" s="24" t="s">
        <v>1</v>
      </c>
      <c r="C34" s="25" t="s">
        <v>61</v>
      </c>
      <c r="D34" s="26" t="s">
        <v>134</v>
      </c>
    </row>
    <row r="35" spans="1:4" ht="45.75" thickBot="1" x14ac:dyDescent="0.3">
      <c r="A35" s="130" t="s">
        <v>19</v>
      </c>
      <c r="B35" s="18" t="s">
        <v>2</v>
      </c>
      <c r="C35" s="19" t="s">
        <v>135</v>
      </c>
      <c r="D35" s="20" t="s">
        <v>138</v>
      </c>
    </row>
    <row r="36" spans="1:4" ht="105.75" thickBot="1" x14ac:dyDescent="0.3">
      <c r="A36" s="129"/>
      <c r="B36" s="21" t="s">
        <v>35</v>
      </c>
      <c r="C36" s="22" t="s">
        <v>136</v>
      </c>
      <c r="D36" s="23" t="s">
        <v>139</v>
      </c>
    </row>
    <row r="37" spans="1:4" ht="105.75" thickBot="1" x14ac:dyDescent="0.3">
      <c r="A37" s="129"/>
      <c r="B37" s="24" t="s">
        <v>1</v>
      </c>
      <c r="C37" s="25" t="s">
        <v>137</v>
      </c>
      <c r="D37" s="26" t="s">
        <v>140</v>
      </c>
    </row>
    <row r="38" spans="1:4" ht="105" x14ac:dyDescent="0.25">
      <c r="A38" s="131" t="s">
        <v>0</v>
      </c>
      <c r="B38" s="18" t="s">
        <v>2</v>
      </c>
      <c r="C38" s="19" t="s">
        <v>76</v>
      </c>
      <c r="D38" s="20" t="s">
        <v>79</v>
      </c>
    </row>
    <row r="39" spans="1:4" ht="90" x14ac:dyDescent="0.25">
      <c r="A39" s="132"/>
      <c r="B39" s="21" t="s">
        <v>35</v>
      </c>
      <c r="C39" s="22" t="s">
        <v>77</v>
      </c>
      <c r="D39" s="23" t="s">
        <v>80</v>
      </c>
    </row>
    <row r="40" spans="1:4" ht="105.75" thickBot="1" x14ac:dyDescent="0.3">
      <c r="A40" s="133"/>
      <c r="B40" s="24" t="s">
        <v>1</v>
      </c>
      <c r="C40" s="25" t="s">
        <v>78</v>
      </c>
      <c r="D40" s="26" t="s">
        <v>81</v>
      </c>
    </row>
    <row r="41" spans="1:4" x14ac:dyDescent="0.25">
      <c r="D41" s="16"/>
    </row>
    <row r="42" spans="1:4" x14ac:dyDescent="0.25">
      <c r="D42" s="16"/>
    </row>
    <row r="43" spans="1:4" x14ac:dyDescent="0.25">
      <c r="D43" s="16"/>
    </row>
    <row r="44" spans="1:4" x14ac:dyDescent="0.25">
      <c r="D44" s="16"/>
    </row>
    <row r="45" spans="1:4" x14ac:dyDescent="0.25">
      <c r="D45" s="16"/>
    </row>
    <row r="46" spans="1:4" x14ac:dyDescent="0.25">
      <c r="D46" s="16"/>
    </row>
    <row r="47" spans="1:4" x14ac:dyDescent="0.25">
      <c r="D47" s="16"/>
    </row>
    <row r="48" spans="1:4" x14ac:dyDescent="0.25">
      <c r="D48" s="16"/>
    </row>
    <row r="49" spans="4:4" x14ac:dyDescent="0.25">
      <c r="D49" s="16"/>
    </row>
    <row r="50" spans="4:4" x14ac:dyDescent="0.25">
      <c r="D50" s="16"/>
    </row>
    <row r="51" spans="4:4" x14ac:dyDescent="0.25">
      <c r="D51" s="16"/>
    </row>
    <row r="52" spans="4:4" x14ac:dyDescent="0.25">
      <c r="D52" s="16"/>
    </row>
    <row r="53" spans="4:4" x14ac:dyDescent="0.25">
      <c r="D53" s="16"/>
    </row>
    <row r="54" spans="4:4" x14ac:dyDescent="0.25">
      <c r="D54" s="16"/>
    </row>
    <row r="55" spans="4:4" x14ac:dyDescent="0.25">
      <c r="D55" s="16"/>
    </row>
    <row r="56" spans="4:4" x14ac:dyDescent="0.25">
      <c r="D56" s="16"/>
    </row>
    <row r="57" spans="4:4" x14ac:dyDescent="0.25">
      <c r="D57" s="16"/>
    </row>
    <row r="58" spans="4:4" x14ac:dyDescent="0.25">
      <c r="D58" s="16"/>
    </row>
    <row r="59" spans="4:4" x14ac:dyDescent="0.25">
      <c r="D59" s="16"/>
    </row>
    <row r="60" spans="4:4" x14ac:dyDescent="0.25">
      <c r="D60" s="16"/>
    </row>
    <row r="61" spans="4:4" x14ac:dyDescent="0.25">
      <c r="D61" s="16"/>
    </row>
  </sheetData>
  <sheetProtection selectLockedCells="1" selectUnlockedCells="1"/>
  <mergeCells count="11">
    <mergeCell ref="A26:A28"/>
    <mergeCell ref="A29:A31"/>
    <mergeCell ref="A32:A34"/>
    <mergeCell ref="A35:A37"/>
    <mergeCell ref="A38:A40"/>
    <mergeCell ref="A23:A25"/>
    <mergeCell ref="A8:A10"/>
    <mergeCell ref="A11:A13"/>
    <mergeCell ref="A14:A16"/>
    <mergeCell ref="A17:A19"/>
    <mergeCell ref="A20:A2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07" r:id="rId3" name="Check Box 11">
              <controlPr defaultSize="0" autoFill="0" autoLine="0" autoPict="0">
                <anchor moveWithCells="1">
                  <from>
                    <xdr:col>12</xdr:col>
                    <xdr:colOff>238125</xdr:colOff>
                    <xdr:row>8</xdr:row>
                    <xdr:rowOff>219075</xdr:rowOff>
                  </from>
                  <to>
                    <xdr:col>13</xdr:col>
                    <xdr:colOff>276225</xdr:colOff>
                    <xdr:row>8</xdr:row>
                    <xdr:rowOff>1876425</xdr:rowOff>
                  </to>
                </anchor>
              </controlPr>
            </control>
          </mc:Choice>
        </mc:AlternateContent>
        <mc:AlternateContent xmlns:mc="http://schemas.openxmlformats.org/markup-compatibility/2006">
          <mc:Choice Requires="x14">
            <control shapeId="4108" r:id="rId4" name="Check Box 12">
              <controlPr defaultSize="0" autoFill="0" autoLine="0" autoPict="0">
                <anchor moveWithCells="1">
                  <from>
                    <xdr:col>12</xdr:col>
                    <xdr:colOff>238125</xdr:colOff>
                    <xdr:row>8</xdr:row>
                    <xdr:rowOff>219075</xdr:rowOff>
                  </from>
                  <to>
                    <xdr:col>13</xdr:col>
                    <xdr:colOff>276225</xdr:colOff>
                    <xdr:row>8</xdr:row>
                    <xdr:rowOff>1876425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11</xdr:col>
                    <xdr:colOff>238125</xdr:colOff>
                    <xdr:row>8</xdr:row>
                    <xdr:rowOff>981075</xdr:rowOff>
                  </from>
                  <to>
                    <xdr:col>12</xdr:col>
                    <xdr:colOff>276225</xdr:colOff>
                    <xdr:row>9</xdr:row>
                    <xdr:rowOff>733425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9</xdr:col>
                    <xdr:colOff>38100</xdr:colOff>
                    <xdr:row>8</xdr:row>
                    <xdr:rowOff>152400</xdr:rowOff>
                  </from>
                  <to>
                    <xdr:col>10</xdr:col>
                    <xdr:colOff>57150</xdr:colOff>
                    <xdr:row>8</xdr:row>
                    <xdr:rowOff>942975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Values</vt:lpstr>
      <vt:lpstr>Preliminary Risk</vt:lpstr>
      <vt:lpstr>Post-Plan Risk</vt:lpstr>
      <vt:lpstr>Post-Plan Technical Difficulty</vt:lpstr>
      <vt:lpstr>Summary and Final Complexity</vt:lpstr>
      <vt:lpstr>Numerical</vt:lpstr>
      <vt:lpstr>List</vt:lpstr>
      <vt:lpstr>Diff</vt:lpstr>
      <vt:lpstr>LMH</vt:lpstr>
      <vt:lpstr>Numerical!Print_Area</vt:lpstr>
      <vt:lpstr>'Post-Plan Risk'!Print_Area</vt:lpstr>
      <vt:lpstr>'Post-Plan Technical Difficulty'!Print_Area</vt:lpstr>
      <vt:lpstr>'Preliminary Risk'!Print_Area</vt:lpstr>
      <vt:lpstr>'Summary and Final Complexity'!Print_Area</vt:lpstr>
      <vt:lpstr>Values!Print_Area</vt:lpstr>
      <vt:lpstr>'Post-Plan Risk'!Print_Titles</vt:lpstr>
      <vt:lpstr>'Post-Plan Technical Difficulty'!Print_Titles</vt:lpstr>
      <vt:lpstr>'Preliminary Risk'!Print_Titles</vt:lpstr>
      <vt:lpstr>RxName</vt:lpstr>
      <vt:lpstr>Score</vt:lpstr>
      <vt:lpstr>ValEl</vt:lpstr>
      <vt:lpstr>Values</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SHoyt</dc:creator>
  <cp:lastModifiedBy>Wickham, Jay</cp:lastModifiedBy>
  <cp:lastPrinted>2017-07-25T13:42:25Z</cp:lastPrinted>
  <dcterms:created xsi:type="dcterms:W3CDTF">2015-03-20T12:53:01Z</dcterms:created>
  <dcterms:modified xsi:type="dcterms:W3CDTF">2017-09-06T20:33:22Z</dcterms:modified>
</cp:coreProperties>
</file>